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\01 - Facade reflektants\"/>
    </mc:Choice>
  </mc:AlternateContent>
  <bookViews>
    <workbookView xWindow="0" yWindow="0" windowWidth="21570" windowHeight="10215"/>
  </bookViews>
  <sheets>
    <sheet name="Sammenligning" sheetId="20" r:id="rId1"/>
    <sheet name="A TH" sheetId="1" r:id="rId2"/>
    <sheet name="A TV" sheetId="7" r:id="rId3"/>
    <sheet name="B TH" sheetId="9" r:id="rId4"/>
    <sheet name="B TV" sheetId="10" r:id="rId5"/>
    <sheet name="Køkken TH" sheetId="11" r:id="rId6"/>
    <sheet name="Køkken TV" sheetId="12" r:id="rId7"/>
    <sheet name="A ST TH REF" sheetId="19" r:id="rId8"/>
    <sheet name="10" sheetId="13" r:id="rId9"/>
    <sheet name="30" sheetId="8" r:id="rId10"/>
    <sheet name="50" sheetId="14" r:id="rId11"/>
    <sheet name="70" sheetId="15" r:id="rId12"/>
    <sheet name="90" sheetId="16" r:id="rId13"/>
  </sheets>
  <definedNames>
    <definedName name="_xlnm.Print_Area" localSheetId="7">'A ST TH REF'!$A$1:$U$46</definedName>
    <definedName name="_xlnm.Print_Area" localSheetId="1">'A TH'!$A$1:$U$63</definedName>
    <definedName name="_xlnm.Print_Area" localSheetId="2">'A TV'!$A$1:$U$63</definedName>
    <definedName name="_xlnm.Print_Area" localSheetId="3">'B TH'!$A$1:$U$63</definedName>
    <definedName name="_xlnm.Print_Area" localSheetId="4">'B TV'!$A$1:$U$63</definedName>
    <definedName name="_xlnm.Print_Area" localSheetId="5">'Køkken TH'!$A$1:$U$63</definedName>
    <definedName name="_xlnm.Print_Area" localSheetId="6">'Køkken TV'!$A$1:$U$63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20" l="1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1" i="20"/>
  <c r="G12" i="20"/>
  <c r="G13" i="20"/>
  <c r="G14" i="20"/>
  <c r="G15" i="20"/>
  <c r="G10" i="20"/>
  <c r="K33" i="20"/>
  <c r="K32" i="20"/>
  <c r="K31" i="20"/>
  <c r="K30" i="20"/>
  <c r="K29" i="20"/>
  <c r="K28" i="20"/>
  <c r="K27" i="20"/>
  <c r="K26" i="20"/>
  <c r="K25" i="20"/>
  <c r="K24" i="20"/>
  <c r="K23" i="20"/>
  <c r="K22" i="20"/>
  <c r="K21" i="20"/>
  <c r="K20" i="20"/>
  <c r="K19" i="20"/>
  <c r="K18" i="20"/>
  <c r="K17" i="20"/>
  <c r="K16" i="20"/>
  <c r="K15" i="20"/>
  <c r="K14" i="20"/>
  <c r="K13" i="20"/>
  <c r="K12" i="20"/>
  <c r="K11" i="20"/>
  <c r="K10" i="20"/>
  <c r="O33" i="20"/>
  <c r="O32" i="20"/>
  <c r="O31" i="20"/>
  <c r="O30" i="20"/>
  <c r="O29" i="20"/>
  <c r="O28" i="20"/>
  <c r="O27" i="20"/>
  <c r="O26" i="20"/>
  <c r="O25" i="20"/>
  <c r="O24" i="20"/>
  <c r="O23" i="20"/>
  <c r="O22" i="20"/>
  <c r="O21" i="20"/>
  <c r="O20" i="20"/>
  <c r="O19" i="20"/>
  <c r="O18" i="20"/>
  <c r="O17" i="20"/>
  <c r="O16" i="20"/>
  <c r="I26" i="20" l="1"/>
  <c r="I25" i="20"/>
  <c r="E25" i="20"/>
  <c r="I19" i="20"/>
  <c r="I14" i="20"/>
  <c r="I13" i="20"/>
  <c r="E31" i="20"/>
  <c r="S35" i="9"/>
  <c r="M9" i="20"/>
  <c r="N33" i="20"/>
  <c r="N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E19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S12" i="20" s="1"/>
  <c r="F10" i="20"/>
  <c r="R12" i="20" s="1"/>
  <c r="F9" i="20"/>
  <c r="N5" i="20"/>
  <c r="N4" i="20"/>
  <c r="F5" i="20"/>
  <c r="F4" i="20"/>
  <c r="K45" i="19" l="1"/>
  <c r="J45" i="19"/>
  <c r="I45" i="19"/>
  <c r="H45" i="19"/>
  <c r="G45" i="19"/>
  <c r="F45" i="19"/>
  <c r="E45" i="19"/>
  <c r="D45" i="19"/>
  <c r="C45" i="19"/>
  <c r="S44" i="19"/>
  <c r="S41" i="19"/>
  <c r="S40" i="19"/>
  <c r="S39" i="19"/>
  <c r="S38" i="19"/>
  <c r="K36" i="19"/>
  <c r="J36" i="19"/>
  <c r="I36" i="19"/>
  <c r="H36" i="19"/>
  <c r="G36" i="19"/>
  <c r="F36" i="19"/>
  <c r="E36" i="19"/>
  <c r="D36" i="19"/>
  <c r="C36" i="19"/>
  <c r="S35" i="19"/>
  <c r="S32" i="19"/>
  <c r="S31" i="19"/>
  <c r="S34" i="19" s="1"/>
  <c r="S30" i="19"/>
  <c r="S29" i="19"/>
  <c r="K27" i="19"/>
  <c r="J27" i="19"/>
  <c r="I27" i="19"/>
  <c r="H27" i="19"/>
  <c r="G27" i="19"/>
  <c r="F27" i="19"/>
  <c r="E27" i="19"/>
  <c r="D27" i="19"/>
  <c r="C27" i="19"/>
  <c r="S26" i="19"/>
  <c r="S23" i="19"/>
  <c r="S22" i="19"/>
  <c r="S25" i="19" s="1"/>
  <c r="S21" i="19"/>
  <c r="S20" i="19"/>
  <c r="D17" i="19"/>
  <c r="E17" i="19" s="1"/>
  <c r="F17" i="19" s="1"/>
  <c r="G17" i="19" s="1"/>
  <c r="H17" i="19" s="1"/>
  <c r="I17" i="19" s="1"/>
  <c r="J17" i="19" s="1"/>
  <c r="K17" i="19" s="1"/>
  <c r="S35" i="1"/>
  <c r="M10" i="20" s="1"/>
  <c r="O10" i="20" s="1"/>
  <c r="G23" i="12"/>
  <c r="S20" i="12"/>
  <c r="S43" i="19" l="1"/>
  <c r="S24" i="19"/>
  <c r="S33" i="19"/>
  <c r="S42" i="19"/>
  <c r="C25" i="10"/>
  <c r="D25" i="10"/>
  <c r="E25" i="10"/>
  <c r="F25" i="10"/>
  <c r="G25" i="10"/>
  <c r="H25" i="10"/>
  <c r="I25" i="10"/>
  <c r="J25" i="10"/>
  <c r="K25" i="10"/>
  <c r="C34" i="10"/>
  <c r="D34" i="10"/>
  <c r="E34" i="10"/>
  <c r="F34" i="10"/>
  <c r="G34" i="10"/>
  <c r="H34" i="10"/>
  <c r="I34" i="10"/>
  <c r="J34" i="10"/>
  <c r="K34" i="10"/>
  <c r="C43" i="10"/>
  <c r="D43" i="10"/>
  <c r="E43" i="10"/>
  <c r="F43" i="10"/>
  <c r="G43" i="10"/>
  <c r="H43" i="10"/>
  <c r="I43" i="10"/>
  <c r="J43" i="10"/>
  <c r="K43" i="10"/>
  <c r="C52" i="10"/>
  <c r="D52" i="10"/>
  <c r="E52" i="10"/>
  <c r="F52" i="10"/>
  <c r="G52" i="10"/>
  <c r="H52" i="10"/>
  <c r="I52" i="10"/>
  <c r="J52" i="10"/>
  <c r="K52" i="10"/>
  <c r="C61" i="10"/>
  <c r="D61" i="10"/>
  <c r="E61" i="10"/>
  <c r="F61" i="10"/>
  <c r="G61" i="10"/>
  <c r="H61" i="10"/>
  <c r="I61" i="10"/>
  <c r="J61" i="10"/>
  <c r="K61" i="10"/>
  <c r="S62" i="12" l="1"/>
  <c r="M33" i="20" s="1"/>
  <c r="S59" i="12"/>
  <c r="J59" i="12"/>
  <c r="I59" i="12"/>
  <c r="H59" i="12"/>
  <c r="G59" i="12"/>
  <c r="F59" i="12"/>
  <c r="E59" i="12"/>
  <c r="D59" i="12"/>
  <c r="C59" i="12"/>
  <c r="S58" i="12"/>
  <c r="S57" i="12"/>
  <c r="I33" i="20" s="1"/>
  <c r="S56" i="12"/>
  <c r="E33" i="20" s="1"/>
  <c r="S53" i="12"/>
  <c r="M27" i="20" s="1"/>
  <c r="S50" i="12"/>
  <c r="J50" i="12"/>
  <c r="I50" i="12"/>
  <c r="H50" i="12"/>
  <c r="G50" i="12"/>
  <c r="F50" i="12"/>
  <c r="E50" i="12"/>
  <c r="D50" i="12"/>
  <c r="C50" i="12"/>
  <c r="S49" i="12"/>
  <c r="S48" i="12"/>
  <c r="I27" i="20" s="1"/>
  <c r="S47" i="12"/>
  <c r="E27" i="20" s="1"/>
  <c r="S44" i="12"/>
  <c r="M21" i="20" s="1"/>
  <c r="S41" i="12"/>
  <c r="J41" i="12"/>
  <c r="I41" i="12"/>
  <c r="H41" i="12"/>
  <c r="G41" i="12"/>
  <c r="F41" i="12"/>
  <c r="E41" i="12"/>
  <c r="D41" i="12"/>
  <c r="C41" i="12"/>
  <c r="S40" i="12"/>
  <c r="S39" i="12"/>
  <c r="I21" i="20" s="1"/>
  <c r="S38" i="12"/>
  <c r="E21" i="20" s="1"/>
  <c r="S35" i="12"/>
  <c r="M15" i="20" s="1"/>
  <c r="O15" i="20" s="1"/>
  <c r="S32" i="12"/>
  <c r="J32" i="12"/>
  <c r="I32" i="12"/>
  <c r="H32" i="12"/>
  <c r="G32" i="12"/>
  <c r="F32" i="12"/>
  <c r="E32" i="12"/>
  <c r="D32" i="12"/>
  <c r="C32" i="12"/>
  <c r="S31" i="12"/>
  <c r="S30" i="12"/>
  <c r="I15" i="20" s="1"/>
  <c r="S29" i="12"/>
  <c r="E15" i="20" s="1"/>
  <c r="S26" i="12"/>
  <c r="S23" i="12"/>
  <c r="J23" i="12"/>
  <c r="I23" i="12"/>
  <c r="H23" i="12"/>
  <c r="F23" i="12"/>
  <c r="E23" i="12"/>
  <c r="D23" i="12"/>
  <c r="C23" i="12"/>
  <c r="S22" i="12"/>
  <c r="S21" i="12"/>
  <c r="F17" i="12"/>
  <c r="G17" i="12" s="1"/>
  <c r="H17" i="12" s="1"/>
  <c r="I17" i="12" s="1"/>
  <c r="J17" i="12" s="1"/>
  <c r="K17" i="12" s="1"/>
  <c r="G59" i="11"/>
  <c r="F59" i="11"/>
  <c r="E59" i="11"/>
  <c r="D59" i="11"/>
  <c r="C59" i="11"/>
  <c r="H59" i="11"/>
  <c r="I59" i="11"/>
  <c r="J59" i="11"/>
  <c r="D50" i="11"/>
  <c r="E50" i="11"/>
  <c r="F50" i="11"/>
  <c r="G50" i="11"/>
  <c r="H50" i="11"/>
  <c r="I50" i="11"/>
  <c r="J50" i="11"/>
  <c r="C50" i="11"/>
  <c r="C41" i="11"/>
  <c r="D41" i="11"/>
  <c r="E41" i="11"/>
  <c r="F41" i="11"/>
  <c r="G41" i="11"/>
  <c r="H41" i="11"/>
  <c r="I41" i="11"/>
  <c r="J41" i="11"/>
  <c r="D23" i="11"/>
  <c r="E23" i="11"/>
  <c r="F23" i="11"/>
  <c r="G23" i="11"/>
  <c r="H23" i="11"/>
  <c r="I23" i="11"/>
  <c r="J23" i="11"/>
  <c r="C23" i="11"/>
  <c r="F17" i="11"/>
  <c r="G17" i="11" s="1"/>
  <c r="H17" i="11" s="1"/>
  <c r="I17" i="11" s="1"/>
  <c r="J17" i="11" s="1"/>
  <c r="K17" i="11" s="1"/>
  <c r="S62" i="11"/>
  <c r="M32" i="20" s="1"/>
  <c r="S59" i="11"/>
  <c r="S58" i="11"/>
  <c r="S57" i="11"/>
  <c r="I32" i="20" s="1"/>
  <c r="S56" i="11"/>
  <c r="E32" i="20" s="1"/>
  <c r="S53" i="11"/>
  <c r="M26" i="20" s="1"/>
  <c r="S50" i="11"/>
  <c r="S49" i="11"/>
  <c r="S48" i="11"/>
  <c r="S47" i="11"/>
  <c r="E26" i="20" s="1"/>
  <c r="S44" i="11"/>
  <c r="M20" i="20" s="1"/>
  <c r="S41" i="11"/>
  <c r="S40" i="11"/>
  <c r="S39" i="11"/>
  <c r="I20" i="20" s="1"/>
  <c r="S38" i="11"/>
  <c r="E20" i="20" s="1"/>
  <c r="S26" i="11"/>
  <c r="S23" i="11"/>
  <c r="S22" i="11"/>
  <c r="S21" i="11"/>
  <c r="S20" i="11"/>
  <c r="S35" i="11"/>
  <c r="M14" i="20" s="1"/>
  <c r="O14" i="20" s="1"/>
  <c r="S32" i="11"/>
  <c r="S31" i="11"/>
  <c r="S30" i="11"/>
  <c r="S29" i="11"/>
  <c r="E14" i="20" s="1"/>
  <c r="D32" i="11"/>
  <c r="E32" i="11"/>
  <c r="F32" i="11"/>
  <c r="G32" i="11"/>
  <c r="H32" i="11"/>
  <c r="I32" i="11"/>
  <c r="J32" i="11"/>
  <c r="C32" i="11"/>
  <c r="S62" i="10"/>
  <c r="M31" i="20" s="1"/>
  <c r="S59" i="10"/>
  <c r="S58" i="10"/>
  <c r="S57" i="10"/>
  <c r="I31" i="20" s="1"/>
  <c r="S56" i="10"/>
  <c r="S53" i="10"/>
  <c r="M25" i="20" s="1"/>
  <c r="S50" i="10"/>
  <c r="S49" i="10"/>
  <c r="S48" i="10"/>
  <c r="S47" i="10"/>
  <c r="S44" i="10"/>
  <c r="M19" i="20" s="1"/>
  <c r="S41" i="10"/>
  <c r="S40" i="10"/>
  <c r="S39" i="10"/>
  <c r="S38" i="10"/>
  <c r="S35" i="10"/>
  <c r="M13" i="20" s="1"/>
  <c r="O13" i="20" s="1"/>
  <c r="S32" i="10"/>
  <c r="S31" i="10"/>
  <c r="S30" i="10"/>
  <c r="S29" i="10"/>
  <c r="E13" i="20" s="1"/>
  <c r="S26" i="10"/>
  <c r="S23" i="10"/>
  <c r="S22" i="10"/>
  <c r="S21" i="10"/>
  <c r="S20" i="10"/>
  <c r="D17" i="10"/>
  <c r="E17" i="10" s="1"/>
  <c r="F17" i="10" s="1"/>
  <c r="G17" i="10" s="1"/>
  <c r="H17" i="10" s="1"/>
  <c r="I17" i="10" s="1"/>
  <c r="J17" i="10" s="1"/>
  <c r="K17" i="10" s="1"/>
  <c r="S56" i="9"/>
  <c r="E30" i="20" s="1"/>
  <c r="S57" i="9"/>
  <c r="I30" i="20" s="1"/>
  <c r="S58" i="9"/>
  <c r="S59" i="9"/>
  <c r="S62" i="9"/>
  <c r="M30" i="20" s="1"/>
  <c r="C61" i="9"/>
  <c r="D61" i="9"/>
  <c r="E61" i="9"/>
  <c r="F61" i="9"/>
  <c r="G61" i="9"/>
  <c r="H61" i="9"/>
  <c r="I61" i="9"/>
  <c r="J61" i="9"/>
  <c r="K61" i="9"/>
  <c r="C52" i="9"/>
  <c r="D52" i="9"/>
  <c r="E52" i="9"/>
  <c r="F52" i="9"/>
  <c r="G52" i="9"/>
  <c r="H52" i="9"/>
  <c r="I52" i="9"/>
  <c r="J52" i="9"/>
  <c r="K52" i="9"/>
  <c r="C43" i="9"/>
  <c r="D43" i="9"/>
  <c r="E43" i="9"/>
  <c r="F43" i="9"/>
  <c r="G43" i="9"/>
  <c r="H43" i="9"/>
  <c r="I43" i="9"/>
  <c r="J43" i="9"/>
  <c r="K43" i="9"/>
  <c r="D25" i="9"/>
  <c r="E25" i="9"/>
  <c r="F25" i="9"/>
  <c r="G25" i="9"/>
  <c r="H25" i="9"/>
  <c r="I25" i="9"/>
  <c r="J25" i="9"/>
  <c r="K25" i="9"/>
  <c r="C25" i="9"/>
  <c r="D34" i="9"/>
  <c r="E34" i="9"/>
  <c r="F34" i="9"/>
  <c r="G34" i="9"/>
  <c r="H34" i="9"/>
  <c r="I34" i="9"/>
  <c r="J34" i="9"/>
  <c r="K34" i="9"/>
  <c r="C34" i="9"/>
  <c r="S53" i="9"/>
  <c r="M24" i="20" s="1"/>
  <c r="S50" i="9"/>
  <c r="S49" i="9"/>
  <c r="S48" i="9"/>
  <c r="I24" i="20" s="1"/>
  <c r="S47" i="9"/>
  <c r="E24" i="20" s="1"/>
  <c r="S44" i="9"/>
  <c r="M18" i="20" s="1"/>
  <c r="S41" i="9"/>
  <c r="S40" i="9"/>
  <c r="S39" i="9"/>
  <c r="I18" i="20" s="1"/>
  <c r="S38" i="9"/>
  <c r="E18" i="20" s="1"/>
  <c r="M12" i="20"/>
  <c r="O12" i="20" s="1"/>
  <c r="S32" i="9"/>
  <c r="S31" i="9"/>
  <c r="S30" i="9"/>
  <c r="I12" i="20" s="1"/>
  <c r="S29" i="9"/>
  <c r="E12" i="20" s="1"/>
  <c r="S20" i="9"/>
  <c r="S21" i="9"/>
  <c r="S22" i="9"/>
  <c r="S23" i="9"/>
  <c r="S26" i="9"/>
  <c r="D17" i="9"/>
  <c r="E17" i="9" s="1"/>
  <c r="F17" i="9" s="1"/>
  <c r="G17" i="9" s="1"/>
  <c r="H17" i="9" s="1"/>
  <c r="I17" i="9" s="1"/>
  <c r="J17" i="9" s="1"/>
  <c r="K17" i="9" s="1"/>
  <c r="K63" i="7"/>
  <c r="J63" i="7"/>
  <c r="I63" i="7"/>
  <c r="H63" i="7"/>
  <c r="G63" i="7"/>
  <c r="F63" i="7"/>
  <c r="E63" i="7"/>
  <c r="D63" i="7"/>
  <c r="C63" i="7"/>
  <c r="S62" i="7"/>
  <c r="M29" i="20" s="1"/>
  <c r="S59" i="7"/>
  <c r="S58" i="7"/>
  <c r="S57" i="7"/>
  <c r="I29" i="20" s="1"/>
  <c r="S56" i="7"/>
  <c r="E29" i="20" s="1"/>
  <c r="S16" i="20" s="1"/>
  <c r="K54" i="7"/>
  <c r="J54" i="7"/>
  <c r="I54" i="7"/>
  <c r="H54" i="7"/>
  <c r="G54" i="7"/>
  <c r="F54" i="7"/>
  <c r="E54" i="7"/>
  <c r="D54" i="7"/>
  <c r="C54" i="7"/>
  <c r="S53" i="7"/>
  <c r="M23" i="20" s="1"/>
  <c r="S50" i="7"/>
  <c r="S49" i="7"/>
  <c r="S48" i="7"/>
  <c r="I23" i="20" s="1"/>
  <c r="S47" i="7"/>
  <c r="E23" i="20" s="1"/>
  <c r="S15" i="20" s="1"/>
  <c r="K45" i="7"/>
  <c r="J45" i="7"/>
  <c r="I45" i="7"/>
  <c r="H45" i="7"/>
  <c r="G45" i="7"/>
  <c r="F45" i="7"/>
  <c r="E45" i="7"/>
  <c r="D45" i="7"/>
  <c r="C45" i="7"/>
  <c r="S44" i="7"/>
  <c r="M17" i="20" s="1"/>
  <c r="S41" i="7"/>
  <c r="S40" i="7"/>
  <c r="S39" i="7"/>
  <c r="I17" i="20" s="1"/>
  <c r="S38" i="7"/>
  <c r="E17" i="20" s="1"/>
  <c r="S14" i="20" s="1"/>
  <c r="K36" i="7"/>
  <c r="J36" i="7"/>
  <c r="I36" i="7"/>
  <c r="H36" i="7"/>
  <c r="G36" i="7"/>
  <c r="F36" i="7"/>
  <c r="E36" i="7"/>
  <c r="D36" i="7"/>
  <c r="C36" i="7"/>
  <c r="S35" i="7"/>
  <c r="M11" i="20" s="1"/>
  <c r="O11" i="20" s="1"/>
  <c r="S32" i="7"/>
  <c r="S31" i="7"/>
  <c r="S30" i="7"/>
  <c r="I11" i="20" s="1"/>
  <c r="S29" i="7"/>
  <c r="E11" i="20" s="1"/>
  <c r="S13" i="20" s="1"/>
  <c r="K27" i="7"/>
  <c r="J27" i="7"/>
  <c r="I27" i="7"/>
  <c r="H27" i="7"/>
  <c r="G27" i="7"/>
  <c r="F27" i="7"/>
  <c r="E27" i="7"/>
  <c r="D27" i="7"/>
  <c r="C27" i="7"/>
  <c r="S26" i="7"/>
  <c r="S23" i="7"/>
  <c r="S22" i="7"/>
  <c r="S21" i="7"/>
  <c r="S20" i="7"/>
  <c r="D17" i="7"/>
  <c r="E17" i="7" s="1"/>
  <c r="F17" i="7" s="1"/>
  <c r="G17" i="7" s="1"/>
  <c r="H17" i="7" s="1"/>
  <c r="I17" i="7" s="1"/>
  <c r="J17" i="7" s="1"/>
  <c r="K17" i="7" s="1"/>
  <c r="D17" i="1"/>
  <c r="E17" i="1" s="1"/>
  <c r="F17" i="1" s="1"/>
  <c r="G17" i="1" s="1"/>
  <c r="H17" i="1" s="1"/>
  <c r="I17" i="1" s="1"/>
  <c r="J17" i="1" s="1"/>
  <c r="K17" i="1" s="1"/>
  <c r="J27" i="20" l="1"/>
  <c r="J26" i="20"/>
  <c r="J32" i="20"/>
  <c r="J21" i="20"/>
  <c r="J33" i="20"/>
  <c r="J8" i="20"/>
  <c r="J20" i="20"/>
  <c r="J15" i="20"/>
  <c r="J14" i="20"/>
  <c r="J9" i="20"/>
  <c r="F8" i="20"/>
  <c r="N8" i="20"/>
  <c r="F7" i="20"/>
  <c r="M7" i="20"/>
  <c r="N7" i="20"/>
  <c r="J25" i="20"/>
  <c r="J7" i="20"/>
  <c r="J13" i="20"/>
  <c r="J19" i="20"/>
  <c r="J31" i="20"/>
  <c r="J12" i="20"/>
  <c r="J24" i="20"/>
  <c r="J6" i="20"/>
  <c r="J18" i="20"/>
  <c r="J30" i="20"/>
  <c r="F6" i="20"/>
  <c r="M6" i="20"/>
  <c r="N6" i="20"/>
  <c r="J11" i="20"/>
  <c r="J29" i="20"/>
  <c r="J5" i="20"/>
  <c r="J17" i="20"/>
  <c r="J23" i="20"/>
  <c r="M5" i="20"/>
  <c r="O5" i="20" s="1"/>
  <c r="G5" i="20"/>
  <c r="G9" i="20"/>
  <c r="M8" i="20"/>
  <c r="O9" i="20"/>
  <c r="S52" i="12"/>
  <c r="S52" i="9"/>
  <c r="S43" i="9"/>
  <c r="S52" i="10"/>
  <c r="S43" i="10"/>
  <c r="S61" i="11"/>
  <c r="S60" i="10"/>
  <c r="S61" i="10"/>
  <c r="S61" i="7"/>
  <c r="S60" i="12"/>
  <c r="S61" i="12"/>
  <c r="S42" i="12"/>
  <c r="S34" i="12"/>
  <c r="S51" i="11"/>
  <c r="S51" i="12"/>
  <c r="S51" i="9"/>
  <c r="S51" i="10"/>
  <c r="S43" i="12"/>
  <c r="S42" i="10"/>
  <c r="S24" i="10"/>
  <c r="S25" i="12"/>
  <c r="S33" i="12"/>
  <c r="S24" i="12"/>
  <c r="S25" i="11"/>
  <c r="S42" i="11"/>
  <c r="S52" i="11"/>
  <c r="S43" i="11"/>
  <c r="S60" i="11"/>
  <c r="S24" i="11"/>
  <c r="S34" i="11"/>
  <c r="S33" i="11"/>
  <c r="S33" i="9"/>
  <c r="S34" i="9"/>
  <c r="S34" i="10"/>
  <c r="S33" i="10"/>
  <c r="S25" i="10"/>
  <c r="S61" i="9"/>
  <c r="S60" i="9"/>
  <c r="S42" i="9"/>
  <c r="S24" i="9"/>
  <c r="S25" i="9"/>
  <c r="S34" i="7"/>
  <c r="S25" i="7"/>
  <c r="S43" i="7"/>
  <c r="S52" i="7"/>
  <c r="S24" i="7"/>
  <c r="S33" i="7"/>
  <c r="S42" i="7"/>
  <c r="S51" i="7"/>
  <c r="S60" i="7"/>
  <c r="K8" i="20" l="1"/>
  <c r="G8" i="20"/>
  <c r="O8" i="20"/>
  <c r="K9" i="20"/>
  <c r="O7" i="20"/>
  <c r="G7" i="20"/>
  <c r="K7" i="20"/>
  <c r="G6" i="20"/>
  <c r="O6" i="20"/>
  <c r="K6" i="20"/>
  <c r="K5" i="20"/>
  <c r="S62" i="1"/>
  <c r="M28" i="20" s="1"/>
  <c r="S59" i="1"/>
  <c r="S58" i="1"/>
  <c r="S57" i="1"/>
  <c r="I28" i="20" s="1"/>
  <c r="S56" i="1"/>
  <c r="E28" i="20" s="1"/>
  <c r="R16" i="20" s="1"/>
  <c r="S53" i="1"/>
  <c r="M22" i="20" s="1"/>
  <c r="S50" i="1"/>
  <c r="S49" i="1"/>
  <c r="S48" i="1"/>
  <c r="I22" i="20" s="1"/>
  <c r="S47" i="1"/>
  <c r="E22" i="20" s="1"/>
  <c r="R15" i="20" s="1"/>
  <c r="S44" i="1"/>
  <c r="M16" i="20" s="1"/>
  <c r="S41" i="1"/>
  <c r="S40" i="1"/>
  <c r="S39" i="1"/>
  <c r="I16" i="20" s="1"/>
  <c r="S38" i="1"/>
  <c r="E16" i="20" s="1"/>
  <c r="R14" i="20" s="1"/>
  <c r="S32" i="1"/>
  <c r="S31" i="1"/>
  <c r="S30" i="1"/>
  <c r="I10" i="20" s="1"/>
  <c r="S29" i="1"/>
  <c r="E10" i="20" s="1"/>
  <c r="R13" i="20" s="1"/>
  <c r="S26" i="1"/>
  <c r="S23" i="1"/>
  <c r="S22" i="1"/>
  <c r="S21" i="1"/>
  <c r="S20" i="1"/>
  <c r="K63" i="1"/>
  <c r="J63" i="1"/>
  <c r="I63" i="1"/>
  <c r="H63" i="1"/>
  <c r="G63" i="1"/>
  <c r="F63" i="1"/>
  <c r="E63" i="1"/>
  <c r="D63" i="1"/>
  <c r="C63" i="1"/>
  <c r="K54" i="1"/>
  <c r="J54" i="1"/>
  <c r="I54" i="1"/>
  <c r="H54" i="1"/>
  <c r="G54" i="1"/>
  <c r="F54" i="1"/>
  <c r="E54" i="1"/>
  <c r="D54" i="1"/>
  <c r="C54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M4" i="20" l="1"/>
  <c r="O4" i="20" s="1"/>
  <c r="J4" i="20"/>
  <c r="J16" i="20"/>
  <c r="J22" i="20"/>
  <c r="J10" i="20"/>
  <c r="J28" i="20"/>
  <c r="G4" i="20"/>
  <c r="S25" i="1"/>
  <c r="S33" i="1"/>
  <c r="S24" i="1"/>
  <c r="S51" i="1"/>
  <c r="S42" i="1"/>
  <c r="S34" i="1"/>
  <c r="S61" i="1"/>
  <c r="S60" i="1"/>
  <c r="S52" i="1"/>
  <c r="S43" i="1"/>
  <c r="K4" i="20" l="1"/>
</calcChain>
</file>

<file path=xl/sharedStrings.xml><?xml version="1.0" encoding="utf-8"?>
<sst xmlns="http://schemas.openxmlformats.org/spreadsheetml/2006/main" count="663" uniqueCount="43">
  <si>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</si>
  <si>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</si>
  <si>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</si>
  <si>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</si>
  <si>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</si>
  <si>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</si>
  <si>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</si>
  <si>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</si>
  <si>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</si>
  <si>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</si>
  <si>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</si>
  <si>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Titel</t>
  </si>
  <si>
    <t>TH</t>
  </si>
  <si>
    <t>Køkken</t>
  </si>
  <si>
    <t>Rum A</t>
  </si>
  <si>
    <t>TV</t>
  </si>
  <si>
    <t>m</t>
  </si>
  <si>
    <t>Rum</t>
  </si>
  <si>
    <t>Placering</t>
  </si>
  <si>
    <t>Målepunkt afstand</t>
  </si>
  <si>
    <t>fra væg</t>
  </si>
  <si>
    <t>[m]</t>
  </si>
  <si>
    <t>Rum B</t>
  </si>
  <si>
    <t>A</t>
  </si>
  <si>
    <t>B</t>
  </si>
  <si>
    <t>diff (%)</t>
  </si>
  <si>
    <t>r = 0,1</t>
  </si>
  <si>
    <t>r = 0,3</t>
  </si>
  <si>
    <t>r = 0,5</t>
  </si>
  <si>
    <t>r = 0,7</t>
  </si>
  <si>
    <t>r = 0,9</t>
  </si>
  <si>
    <t>r =  0,3</t>
  </si>
  <si>
    <t>r =  0,1</t>
  </si>
  <si>
    <t>r=0,1</t>
  </si>
  <si>
    <t>Case 1</t>
  </si>
  <si>
    <t>r =0,7</t>
  </si>
  <si>
    <t>Case 1 - Reflektants (2. sal)</t>
  </si>
  <si>
    <t xml:space="preserve"> r = 0,9</t>
  </si>
  <si>
    <t>A TH</t>
  </si>
  <si>
    <t>A TV</t>
  </si>
  <si>
    <t>CASE</t>
  </si>
  <si>
    <t>Reference</t>
  </si>
  <si>
    <t>r= 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</si>
</sst>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  <font>
      <sz val="11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/>
  </cellStyleXfs>
  <cellXfs count="151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/>
    </xf>
    <xf numFmtId="0" fontId="2" fillId="2" borderId="5" xfId="0" applyFont="1" applyFill="1" applyBorder="1"/>
    <xf numFmtId="0" fontId="3" fillId="2" borderId="0" xfId="0" applyFont="1" applyFill="1" applyAlignment="1">
      <alignment horizontal="right" vertical="center" wrapText="1"/>
    </xf>
    <xf numFmtId="0" fontId="2" fillId="2" borderId="7" xfId="0" applyFont="1" applyFill="1" applyBorder="1"/>
    <xf numFmtId="0" fontId="2" fillId="2" borderId="9" xfId="0" applyFont="1" applyFill="1" applyBorder="1"/>
    <xf numFmtId="164" fontId="2" fillId="2" borderId="0" xfId="0" applyNumberFormat="1" applyFont="1" applyFill="1"/>
    <xf numFmtId="0" fontId="2" fillId="2" borderId="0" xfId="0" applyFont="1" applyFill="1" applyBorder="1" applyAlignment="1">
      <alignment horizontal="right" vertical="center" wrapText="1"/>
    </xf>
    <xf numFmtId="0" fontId="4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3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/>
    <xf numFmtId="0" fontId="6" fillId="2" borderId="1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 applyProtection="1">
      <alignment horizontal="right" vertical="center" wrapText="1"/>
      <protection locked="0"/>
    </xf>
    <xf numFmtId="16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/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2" fontId="1" fillId="0" borderId="0" xfId="0" applyNumberFormat="1" applyFont="1"/>
    <xf numFmtId="2" fontId="2" fillId="3" borderId="0" xfId="0" applyNumberFormat="1" applyFont="1" applyFill="1" applyBorder="1" applyAlignment="1" applyProtection="1">
      <alignment horizontal="right" vertical="center" wrapText="1"/>
      <protection locked="0"/>
    </xf>
    <xf numFmtId="2" fontId="2" fillId="2" borderId="0" xfId="0" applyNumberFormat="1" applyFont="1" applyFill="1"/>
    <xf numFmtId="2" fontId="2" fillId="3" borderId="0" xfId="0" applyNumberFormat="1" applyFont="1" applyFill="1" applyAlignment="1" applyProtection="1">
      <alignment horizontal="right" vertical="center" wrapText="1"/>
      <protection locked="0"/>
    </xf>
    <xf numFmtId="2" fontId="2" fillId="2" borderId="0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0" xfId="0" applyNumberFormat="1" applyFont="1" applyFill="1" applyAlignment="1">
      <alignment horizontal="right" vertical="center" wrapText="1"/>
    </xf>
    <xf numFmtId="2" fontId="2" fillId="2" borderId="0" xfId="0" applyNumberFormat="1" applyFont="1" applyFill="1" applyAlignment="1">
      <alignment horizontal="right" vertical="center" wrapText="1"/>
    </xf>
    <xf numFmtId="2" fontId="2" fillId="2" borderId="0" xfId="0" applyNumberFormat="1" applyFont="1" applyFill="1" applyBorder="1"/>
    <xf numFmtId="2" fontId="2" fillId="2" borderId="0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/>
    <xf numFmtId="0" fontId="0" fillId="0" borderId="0" xfId="0" applyAlignment="1">
      <alignment horizontal="center"/>
    </xf>
    <xf numFmtId="2" fontId="9" fillId="3" borderId="0" xfId="1" applyNumberFormat="1" applyFont="1" applyFill="1" applyAlignment="1">
      <alignment horizontal="center"/>
    </xf>
    <xf numFmtId="2" fontId="9" fillId="3" borderId="1" xfId="1" applyNumberFormat="1" applyFont="1" applyFill="1" applyBorder="1" applyAlignment="1">
      <alignment horizontal="center"/>
    </xf>
    <xf numFmtId="2" fontId="9" fillId="3" borderId="1" xfId="1" applyNumberFormat="1" applyFont="1" applyFill="1" applyBorder="1" applyAlignment="1">
      <alignment horizontal="center" vertical="center"/>
    </xf>
    <xf numFmtId="0" fontId="9" fillId="0" borderId="1" xfId="0" applyFont="1" applyBorder="1"/>
    <xf numFmtId="2" fontId="9" fillId="3" borderId="0" xfId="1" applyNumberFormat="1" applyFont="1" applyFill="1" applyBorder="1" applyAlignment="1">
      <alignment horizontal="center"/>
    </xf>
    <xf numFmtId="2" fontId="9" fillId="3" borderId="0" xfId="1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0" fillId="0" borderId="3" xfId="0" applyBorder="1"/>
    <xf numFmtId="0" fontId="0" fillId="0" borderId="3" xfId="0" applyBorder="1" applyAlignment="1">
      <alignment horizontal="center"/>
    </xf>
    <xf numFmtId="2" fontId="9" fillId="3" borderId="3" xfId="1" applyNumberFormat="1" applyFont="1" applyFill="1" applyBorder="1" applyAlignment="1">
      <alignment horizontal="center"/>
    </xf>
    <xf numFmtId="2" fontId="9" fillId="3" borderId="3" xfId="1" applyNumberFormat="1" applyFont="1" applyFill="1" applyBorder="1" applyAlignment="1">
      <alignment horizontal="center" vertical="center"/>
    </xf>
    <xf numFmtId="0" fontId="9" fillId="0" borderId="3" xfId="0" applyFont="1" applyBorder="1"/>
    <xf numFmtId="0" fontId="0" fillId="0" borderId="0" xfId="0" applyAlignment="1">
      <alignment horizontal="center"/>
    </xf>
    <xf numFmtId="0" fontId="2" fillId="3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/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2" fontId="9" fillId="2" borderId="1" xfId="1" applyNumberFormat="1" applyFont="1" applyFill="1" applyBorder="1" applyAlignment="1">
      <alignment horizontal="center"/>
    </xf>
    <xf numFmtId="2" fontId="9" fillId="2" borderId="0" xfId="1" applyNumberFormat="1" applyFont="1" applyFill="1" applyAlignment="1">
      <alignment horizontal="center"/>
    </xf>
    <xf numFmtId="2" fontId="9" fillId="2" borderId="0" xfId="0" applyNumberFormat="1" applyFont="1" applyFill="1"/>
    <xf numFmtId="2" fontId="9" fillId="2" borderId="0" xfId="1" applyNumberFormat="1" applyFont="1" applyFill="1" applyBorder="1" applyAlignment="1">
      <alignment horizontal="center"/>
    </xf>
    <xf numFmtId="2" fontId="9" fillId="2" borderId="3" xfId="1" applyNumberFormat="1" applyFont="1" applyFill="1" applyBorder="1" applyAlignment="1">
      <alignment horizontal="center"/>
    </xf>
    <xf numFmtId="2" fontId="9" fillId="2" borderId="1" xfId="0" applyNumberFormat="1" applyFont="1" applyFill="1" applyBorder="1"/>
    <xf numFmtId="2" fontId="9" fillId="2" borderId="0" xfId="0" applyNumberFormat="1" applyFont="1" applyFill="1" applyBorder="1"/>
    <xf numFmtId="2" fontId="9" fillId="2" borderId="3" xfId="0" applyNumberFormat="1" applyFon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2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3" xfId="0" applyFill="1" applyBorder="1" applyAlignment="1">
      <alignment horizontal="right"/>
    </xf>
    <xf numFmtId="2" fontId="9" fillId="2" borderId="1" xfId="1" applyNumberFormat="1" applyFont="1" applyFill="1" applyBorder="1" applyAlignment="1">
      <alignment horizontal="right" vertical="center"/>
    </xf>
    <xf numFmtId="2" fontId="9" fillId="2" borderId="0" xfId="1" applyNumberFormat="1" applyFont="1" applyFill="1" applyBorder="1" applyAlignment="1">
      <alignment horizontal="right" vertical="center"/>
    </xf>
    <xf numFmtId="2" fontId="9" fillId="2" borderId="3" xfId="1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2" fillId="2" borderId="4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2" fontId="2" fillId="2" borderId="3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3" borderId="3" xfId="0" applyFont="1" applyFill="1" applyBorder="1" applyAlignment="1" applyProtection="1">
      <alignment horizontal="left"/>
      <protection locked="0"/>
    </xf>
    <xf numFmtId="0" fontId="6" fillId="0" borderId="3" xfId="0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/>
    </xf>
    <xf numFmtId="2" fontId="9" fillId="3" borderId="0" xfId="1" applyNumberFormat="1" applyFont="1" applyFill="1" applyBorder="1" applyAlignment="1">
      <alignment horizontal="right" vertical="center"/>
    </xf>
    <xf numFmtId="2" fontId="9" fillId="3" borderId="3" xfId="1" applyNumberFormat="1" applyFont="1" applyFill="1" applyBorder="1" applyAlignment="1">
      <alignment horizontal="right" vertical="center"/>
    </xf>
    <xf numFmtId="0" fontId="9" fillId="2" borderId="0" xfId="0" applyFont="1" applyFill="1"/>
    <xf numFmtId="0" fontId="9" fillId="2" borderId="1" xfId="0" applyFont="1" applyFill="1" applyBorder="1"/>
    <xf numFmtId="0" fontId="9" fillId="2" borderId="0" xfId="0" applyFont="1" applyFill="1" applyBorder="1"/>
    <xf numFmtId="0" fontId="9" fillId="2" borderId="3" xfId="0" applyFont="1" applyFill="1" applyBorder="1"/>
    <xf numFmtId="0" fontId="0" fillId="3" borderId="0" xfId="0" applyFill="1" applyAlignment="1">
      <alignment horizontal="center"/>
    </xf>
    <xf numFmtId="2" fontId="9" fillId="3" borderId="0" xfId="0" applyNumberFormat="1" applyFont="1" applyFill="1"/>
    <xf numFmtId="0" fontId="0" fillId="3" borderId="0" xfId="0" applyFill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2" fontId="9" fillId="3" borderId="0" xfId="0" applyNumberFormat="1" applyFont="1" applyFill="1" applyBorder="1"/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2" fontId="9" fillId="3" borderId="3" xfId="0" applyNumberFormat="1" applyFont="1" applyFill="1" applyBorder="1"/>
    <xf numFmtId="0" fontId="9" fillId="3" borderId="0" xfId="0" applyFont="1" applyFill="1" applyBorder="1"/>
  </cellXfs>
  <cellStyles count="2">
    <cellStyle name="G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r>
              <a:rPr lang="da-DK"/>
              <a:t>DF som funktion af reflektants (Rum A)</a:t>
            </a:r>
          </a:p>
        </c:rich>
      </c:tx>
      <c:layout>
        <c:manualLayout>
          <c:xMode val="edge"/>
          <c:yMode val="edge"/>
          <c:x val="0.29526745753146183"/>
          <c:y val="2.150537634408602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9.381714785651793E-2"/>
          <c:y val="0.1213560240453814"/>
          <c:w val="0.64336208371409842"/>
          <c:h val="0.706728304123274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Sammenligning!$R$11</c:f>
              <c:strCache>
                <c:ptCount val="1"/>
                <c:pt idx="0">
                  <c:v>A TH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8489294871083387"/>
                  <c:y val="0.6485364490728980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Sammenligning!$Q$12:$Q$16</c:f>
              <c:numCache>
                <c:formatCode>General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xVal>
          <c:yVal>
            <c:numRef>
              <c:f>Sammenligning!$R$12:$R$16</c:f>
              <c:numCache>
                <c:formatCode>0.00</c:formatCode>
                <c:ptCount val="5"/>
                <c:pt idx="0">
                  <c:v>1.4592063492063494</c:v>
                </c:pt>
                <c:pt idx="1">
                  <c:v>1.4996825396825395</c:v>
                </c:pt>
                <c:pt idx="2">
                  <c:v>1.5115873015873016</c:v>
                </c:pt>
                <c:pt idx="3">
                  <c:v>1.5614285714285712</c:v>
                </c:pt>
                <c:pt idx="4">
                  <c:v>1.6187301587301586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906-4E43-8708-6D9B84DD2A09}"/>
            </c:ext>
          </c:extLst>
        </c:ser>
        <c:ser>
          <c:idx val="1"/>
          <c:order val="1"/>
          <c:tx>
            <c:strRef>
              <c:f>Sammenligning!$S$11</c:f>
              <c:strCache>
                <c:ptCount val="1"/>
                <c:pt idx="0">
                  <c:v>A TV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7326389974979826"/>
                  <c:y val="0.198275505884345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Neo Sans Pro" panose="020B0504030504040204" pitchFamily="34" charset="0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Sammenligning!$Q$12:$Q$16</c:f>
              <c:numCache>
                <c:formatCode>General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xVal>
          <c:yVal>
            <c:numRef>
              <c:f>Sammenligning!$S$12:$S$16</c:f>
              <c:numCache>
                <c:formatCode>0.00</c:formatCode>
                <c:ptCount val="5"/>
                <c:pt idx="0">
                  <c:v>1.19</c:v>
                </c:pt>
                <c:pt idx="1">
                  <c:v>1.2331746031746027</c:v>
                </c:pt>
                <c:pt idx="2">
                  <c:v>1.3026984126984134</c:v>
                </c:pt>
                <c:pt idx="3">
                  <c:v>1.353968253968254</c:v>
                </c:pt>
                <c:pt idx="4">
                  <c:v>1.4092063492063496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906-4E43-8708-6D9B84DD2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075280"/>
        <c:axId val="549077576"/>
      </c:scatterChart>
      <c:valAx>
        <c:axId val="549075280"/>
        <c:scaling>
          <c:orientation val="minMax"/>
          <c:max val="0.95000000000000007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Refelktants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7576"/>
        <c:crosses val="autoZero"/>
        <c:crossBetween val="midCat"/>
        <c:majorUnit val="0.15000000000000002"/>
        <c:minorUnit val="1.0000000000000002E-2"/>
      </c:valAx>
      <c:valAx>
        <c:axId val="549077576"/>
        <c:scaling>
          <c:orientation val="minMax"/>
          <c:max val="1.6500000000000001"/>
          <c:min val="1.15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DF</a:t>
                </a:r>
                <a:r>
                  <a:rPr lang="da-DK" baseline="-25000"/>
                  <a:t>AVE</a:t>
                </a:r>
                <a:r>
                  <a:rPr lang="da-DK"/>
                  <a:t>(%)</a:t>
                </a:r>
              </a:p>
            </c:rich>
          </c:tx>
          <c:layout>
            <c:manualLayout>
              <c:xMode val="edge"/>
              <c:yMode val="edge"/>
              <c:x val="9.6652668416447957E-2"/>
              <c:y val="0.11254288375243417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549075280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75345730073412465"/>
          <c:y val="3.1167894335788673E-2"/>
          <c:w val="0.21588197367080128"/>
          <c:h val="0.835641351282702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TH'!$N$17</c:f>
          <c:strCache>
            <c:ptCount val="1"/>
            <c:pt idx="0">
              <c:v>Case 1 - Reflektants (2.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TH'!$A$20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TH'!$C$27:$K$27</c:f>
              <c:numCache>
                <c:formatCode>0.00</c:formatCode>
                <c:ptCount val="9"/>
                <c:pt idx="0">
                  <c:v>5.5042857142857144</c:v>
                </c:pt>
                <c:pt idx="1">
                  <c:v>3.0028571428571431</c:v>
                </c:pt>
                <c:pt idx="2">
                  <c:v>1.7100000000000002</c:v>
                </c:pt>
                <c:pt idx="3">
                  <c:v>1.0285714285714287</c:v>
                </c:pt>
                <c:pt idx="4">
                  <c:v>0.66857142857142848</c:v>
                </c:pt>
                <c:pt idx="5">
                  <c:v>0.46285714285714291</c:v>
                </c:pt>
                <c:pt idx="6">
                  <c:v>0.32142857142857145</c:v>
                </c:pt>
                <c:pt idx="7">
                  <c:v>0.23571428571428571</c:v>
                </c:pt>
                <c:pt idx="8">
                  <c:v>0.19857142857142857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'A TH'!$A$29</c:f>
              <c:strCache>
                <c:ptCount val="1"/>
                <c:pt idx="0">
                  <c:v>r = 0,3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TH'!$C$36:$K$36</c:f>
              <c:numCache>
                <c:formatCode>0.00</c:formatCode>
                <c:ptCount val="9"/>
                <c:pt idx="0">
                  <c:v>5.5171428571428569</c:v>
                </c:pt>
                <c:pt idx="1">
                  <c:v>3.0385714285714287</c:v>
                </c:pt>
                <c:pt idx="2">
                  <c:v>1.75</c:v>
                </c:pt>
                <c:pt idx="3">
                  <c:v>1.0699999999999998</c:v>
                </c:pt>
                <c:pt idx="4">
                  <c:v>0.7142857142857143</c:v>
                </c:pt>
                <c:pt idx="5">
                  <c:v>0.50857142857142856</c:v>
                </c:pt>
                <c:pt idx="6">
                  <c:v>0.37285714285714283</c:v>
                </c:pt>
                <c:pt idx="7">
                  <c:v>0.28428571428571431</c:v>
                </c:pt>
                <c:pt idx="8">
                  <c:v>0.24142857142857141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'A TH'!$A$38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TH'!$C$45:$K$45</c:f>
              <c:numCache>
                <c:formatCode>0.00</c:formatCode>
                <c:ptCount val="9"/>
                <c:pt idx="0">
                  <c:v>5.5257142857142849</c:v>
                </c:pt>
                <c:pt idx="1">
                  <c:v>3.04</c:v>
                </c:pt>
                <c:pt idx="2">
                  <c:v>1.7585714285714287</c:v>
                </c:pt>
                <c:pt idx="3">
                  <c:v>1.08</c:v>
                </c:pt>
                <c:pt idx="4">
                  <c:v>0.72142857142857153</c:v>
                </c:pt>
                <c:pt idx="5">
                  <c:v>0.52000000000000013</c:v>
                </c:pt>
                <c:pt idx="6">
                  <c:v>0.38714285714285707</c:v>
                </c:pt>
                <c:pt idx="7">
                  <c:v>0.30428571428571427</c:v>
                </c:pt>
                <c:pt idx="8">
                  <c:v>0.26714285714285718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ser>
          <c:idx val="3"/>
          <c:order val="3"/>
          <c:tx>
            <c:strRef>
              <c:f>'A TH'!$A$47</c:f>
              <c:strCache>
                <c:ptCount val="1"/>
                <c:pt idx="0">
                  <c:v>r = 0,7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TH'!$C$54:$K$54</c:f>
              <c:numCache>
                <c:formatCode>0.00</c:formatCode>
                <c:ptCount val="9"/>
                <c:pt idx="0">
                  <c:v>5.5914285714285716</c:v>
                </c:pt>
                <c:pt idx="1">
                  <c:v>3.1014285714285714</c:v>
                </c:pt>
                <c:pt idx="2">
                  <c:v>1.8142857142857147</c:v>
                </c:pt>
                <c:pt idx="3">
                  <c:v>1.1285714285714286</c:v>
                </c:pt>
                <c:pt idx="4">
                  <c:v>0.76714285714285713</c:v>
                </c:pt>
                <c:pt idx="5">
                  <c:v>0.56428571428571428</c:v>
                </c:pt>
                <c:pt idx="6">
                  <c:v>0.43142857142857149</c:v>
                </c:pt>
                <c:pt idx="7">
                  <c:v>0.34714285714285709</c:v>
                </c:pt>
                <c:pt idx="8">
                  <c:v>0.30714285714285711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3-4D97-9D0B-4621ADF43457}"/>
            </c:ext>
          </c:extLst>
        </c:ser>
        <c:ser>
          <c:idx val="4"/>
          <c:order val="4"/>
          <c:tx>
            <c:strRef>
              <c:f>'A TH'!$A$56</c:f>
              <c:strCache>
                <c:ptCount val="1"/>
                <c:pt idx="0">
                  <c:v>r = 0,9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TH'!$C$63:$K$63</c:f>
              <c:numCache>
                <c:formatCode>0.00</c:formatCode>
                <c:ptCount val="9"/>
                <c:pt idx="0">
                  <c:v>5.6471428571428577</c:v>
                </c:pt>
                <c:pt idx="1">
                  <c:v>3.16</c:v>
                </c:pt>
                <c:pt idx="2">
                  <c:v>1.8771428571428572</c:v>
                </c:pt>
                <c:pt idx="3">
                  <c:v>1.1914285714285715</c:v>
                </c:pt>
                <c:pt idx="4">
                  <c:v>0.82428571428571418</c:v>
                </c:pt>
                <c:pt idx="5">
                  <c:v>0.62</c:v>
                </c:pt>
                <c:pt idx="6">
                  <c:v>0.48857142857142855</c:v>
                </c:pt>
                <c:pt idx="7">
                  <c:v>0.40142857142857141</c:v>
                </c:pt>
                <c:pt idx="8">
                  <c:v>0.3585714285714286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AVE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2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TV'!$N$17</c:f>
          <c:strCache>
            <c:ptCount val="1"/>
            <c:pt idx="0">
              <c:v>Case 1 - Reflektants (2.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TV'!$A$20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TV'!$C$27:$K$27</c:f>
              <c:numCache>
                <c:formatCode>0.00</c:formatCode>
                <c:ptCount val="9"/>
                <c:pt idx="0">
                  <c:v>4.8371428571428572</c:v>
                </c:pt>
                <c:pt idx="1">
                  <c:v>2.6385714285714283</c:v>
                </c:pt>
                <c:pt idx="2">
                  <c:v>1.3985714285714284</c:v>
                </c:pt>
                <c:pt idx="3">
                  <c:v>0.75</c:v>
                </c:pt>
                <c:pt idx="4">
                  <c:v>0.44714285714285718</c:v>
                </c:pt>
                <c:pt idx="5">
                  <c:v>0.26714285714285718</c:v>
                </c:pt>
                <c:pt idx="6">
                  <c:v>0.16285714285714287</c:v>
                </c:pt>
                <c:pt idx="7">
                  <c:v>0.10999999999999999</c:v>
                </c:pt>
                <c:pt idx="8">
                  <c:v>9.857142857142856E-2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6-4D3A-BDA7-00D757196D47}"/>
            </c:ext>
          </c:extLst>
        </c:ser>
        <c:ser>
          <c:idx val="1"/>
          <c:order val="1"/>
          <c:tx>
            <c:strRef>
              <c:f>'A TV'!$A$29</c:f>
              <c:strCache>
                <c:ptCount val="1"/>
                <c:pt idx="0">
                  <c:v>r = 0,3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TV'!$C$36:$K$36</c:f>
              <c:numCache>
                <c:formatCode>0.00</c:formatCode>
                <c:ptCount val="9"/>
                <c:pt idx="0">
                  <c:v>4.894285714285715</c:v>
                </c:pt>
                <c:pt idx="1">
                  <c:v>2.6900000000000004</c:v>
                </c:pt>
                <c:pt idx="2">
                  <c:v>1.45</c:v>
                </c:pt>
                <c:pt idx="3">
                  <c:v>0.79714285714285715</c:v>
                </c:pt>
                <c:pt idx="4">
                  <c:v>0.48571428571428565</c:v>
                </c:pt>
                <c:pt idx="5">
                  <c:v>0.30428571428571433</c:v>
                </c:pt>
                <c:pt idx="6">
                  <c:v>0.19999999999999998</c:v>
                </c:pt>
                <c:pt idx="7">
                  <c:v>0.14571428571428571</c:v>
                </c:pt>
                <c:pt idx="8">
                  <c:v>0.13142857142857142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6-4D3A-BDA7-00D757196D47}"/>
            </c:ext>
          </c:extLst>
        </c:ser>
        <c:ser>
          <c:idx val="2"/>
          <c:order val="2"/>
          <c:tx>
            <c:strRef>
              <c:f>'A TV'!$A$38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TV'!$C$45:$K$45</c:f>
              <c:numCache>
                <c:formatCode>0.00</c:formatCode>
                <c:ptCount val="9"/>
                <c:pt idx="0">
                  <c:v>4.97</c:v>
                </c:pt>
                <c:pt idx="1">
                  <c:v>2.77</c:v>
                </c:pt>
                <c:pt idx="2">
                  <c:v>1.5271428571428571</c:v>
                </c:pt>
                <c:pt idx="3">
                  <c:v>0.86857142857142855</c:v>
                </c:pt>
                <c:pt idx="4">
                  <c:v>0.55285714285714282</c:v>
                </c:pt>
                <c:pt idx="5">
                  <c:v>0.36857142857142849</c:v>
                </c:pt>
                <c:pt idx="6">
                  <c:v>0.26714285714285718</c:v>
                </c:pt>
                <c:pt idx="7">
                  <c:v>0.20857142857142857</c:v>
                </c:pt>
                <c:pt idx="8">
                  <c:v>0.19142857142857142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B6-4D3A-BDA7-00D757196D47}"/>
            </c:ext>
          </c:extLst>
        </c:ser>
        <c:ser>
          <c:idx val="3"/>
          <c:order val="3"/>
          <c:tx>
            <c:strRef>
              <c:f>'A TV'!$A$47</c:f>
              <c:strCache>
                <c:ptCount val="1"/>
                <c:pt idx="0">
                  <c:v>r = 0,7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TV'!$C$54:$K$54</c:f>
              <c:numCache>
                <c:formatCode>0.00</c:formatCode>
                <c:ptCount val="9"/>
                <c:pt idx="0">
                  <c:v>5.0214285714285714</c:v>
                </c:pt>
                <c:pt idx="1">
                  <c:v>2.8342857142857141</c:v>
                </c:pt>
                <c:pt idx="2">
                  <c:v>1.5814285714285714</c:v>
                </c:pt>
                <c:pt idx="3">
                  <c:v>0.9257142857142856</c:v>
                </c:pt>
                <c:pt idx="4">
                  <c:v>0.60142857142857142</c:v>
                </c:pt>
                <c:pt idx="5">
                  <c:v>0.41714285714285715</c:v>
                </c:pt>
                <c:pt idx="6">
                  <c:v>0.31142857142857144</c:v>
                </c:pt>
                <c:pt idx="7">
                  <c:v>0.25428571428571428</c:v>
                </c:pt>
                <c:pt idx="8">
                  <c:v>0.23857142857142857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B6-4D3A-BDA7-00D757196D47}"/>
            </c:ext>
          </c:extLst>
        </c:ser>
        <c:ser>
          <c:idx val="4"/>
          <c:order val="4"/>
          <c:tx>
            <c:strRef>
              <c:f>'A TV'!$A$56</c:f>
              <c:strCache>
                <c:ptCount val="1"/>
                <c:pt idx="0">
                  <c:v>r = 0,9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TV'!$C$63:$K$63</c:f>
              <c:numCache>
                <c:formatCode>0.00</c:formatCode>
                <c:ptCount val="9"/>
                <c:pt idx="0">
                  <c:v>5.0914285714285716</c:v>
                </c:pt>
                <c:pt idx="1">
                  <c:v>2.8942857142857141</c:v>
                </c:pt>
                <c:pt idx="2">
                  <c:v>1.6414285714285717</c:v>
                </c:pt>
                <c:pt idx="3">
                  <c:v>0.98000000000000009</c:v>
                </c:pt>
                <c:pt idx="4">
                  <c:v>0.65000000000000013</c:v>
                </c:pt>
                <c:pt idx="5">
                  <c:v>0.46571428571428575</c:v>
                </c:pt>
                <c:pt idx="6">
                  <c:v>0.36571428571428577</c:v>
                </c:pt>
                <c:pt idx="7">
                  <c:v>0.30714285714285722</c:v>
                </c:pt>
                <c:pt idx="8">
                  <c:v>0.2871428571428572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B6-4D3A-BDA7-00D757196D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 TH'!$N$17</c:f>
          <c:strCache>
            <c:ptCount val="1"/>
            <c:pt idx="0">
              <c:v>Case 1 - Reflektants (2.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'B TH'!$A$20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TH'!$C$25:$K$25</c:f>
              <c:numCache>
                <c:formatCode>0.00</c:formatCode>
                <c:ptCount val="9"/>
                <c:pt idx="0">
                  <c:v>8.5999999999999993E-2</c:v>
                </c:pt>
                <c:pt idx="1">
                  <c:v>0.08</c:v>
                </c:pt>
                <c:pt idx="2">
                  <c:v>0.08</c:v>
                </c:pt>
                <c:pt idx="3">
                  <c:v>8.5999999999999993E-2</c:v>
                </c:pt>
                <c:pt idx="4">
                  <c:v>0.10800000000000001</c:v>
                </c:pt>
                <c:pt idx="5">
                  <c:v>0.246</c:v>
                </c:pt>
                <c:pt idx="6">
                  <c:v>0.6120000000000001</c:v>
                </c:pt>
                <c:pt idx="7">
                  <c:v>1.238</c:v>
                </c:pt>
                <c:pt idx="8">
                  <c:v>2.4379999999999997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B7-479F-8C05-45051A0A2563}"/>
            </c:ext>
          </c:extLst>
        </c:ser>
        <c:ser>
          <c:idx val="1"/>
          <c:order val="1"/>
          <c:tx>
            <c:strRef>
              <c:f>'B TH'!$A$29</c:f>
              <c:strCache>
                <c:ptCount val="1"/>
                <c:pt idx="0">
                  <c:v>r = 0,3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TH'!$C$34:$K$34</c:f>
              <c:numCache>
                <c:formatCode>0.00</c:formatCode>
                <c:ptCount val="9"/>
                <c:pt idx="0">
                  <c:v>0.11799999999999999</c:v>
                </c:pt>
                <c:pt idx="1">
                  <c:v>0.11400000000000002</c:v>
                </c:pt>
                <c:pt idx="2">
                  <c:v>0.11799999999999999</c:v>
                </c:pt>
                <c:pt idx="3">
                  <c:v>0.124</c:v>
                </c:pt>
                <c:pt idx="4">
                  <c:v>0.14600000000000002</c:v>
                </c:pt>
                <c:pt idx="5">
                  <c:v>0.29400000000000004</c:v>
                </c:pt>
                <c:pt idx="6">
                  <c:v>0.66799999999999993</c:v>
                </c:pt>
                <c:pt idx="7">
                  <c:v>1.3</c:v>
                </c:pt>
                <c:pt idx="8">
                  <c:v>2.5100000000000002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B7-479F-8C05-45051A0A2563}"/>
            </c:ext>
          </c:extLst>
        </c:ser>
        <c:ser>
          <c:idx val="2"/>
          <c:order val="2"/>
          <c:tx>
            <c:strRef>
              <c:f>'B TH'!$A$38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TH'!$C$43:$K$43</c:f>
              <c:numCache>
                <c:formatCode>0.00</c:formatCode>
                <c:ptCount val="9"/>
                <c:pt idx="0">
                  <c:v>0.158</c:v>
                </c:pt>
                <c:pt idx="1">
                  <c:v>0.154</c:v>
                </c:pt>
                <c:pt idx="2">
                  <c:v>0.15600000000000003</c:v>
                </c:pt>
                <c:pt idx="3">
                  <c:v>0.16600000000000001</c:v>
                </c:pt>
                <c:pt idx="4">
                  <c:v>0.188</c:v>
                </c:pt>
                <c:pt idx="5">
                  <c:v>0.34199999999999997</c:v>
                </c:pt>
                <c:pt idx="6">
                  <c:v>0.72</c:v>
                </c:pt>
                <c:pt idx="7">
                  <c:v>1.3580000000000001</c:v>
                </c:pt>
                <c:pt idx="8">
                  <c:v>2.5699999999999994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B7-479F-8C05-45051A0A2563}"/>
            </c:ext>
          </c:extLst>
        </c:ser>
        <c:ser>
          <c:idx val="3"/>
          <c:order val="3"/>
          <c:tx>
            <c:strRef>
              <c:f>'B TH'!$A$47</c:f>
              <c:strCache>
                <c:ptCount val="1"/>
                <c:pt idx="0">
                  <c:v>r = 0,7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TH'!$C$52:$K$52</c:f>
              <c:numCache>
                <c:formatCode>0.00</c:formatCode>
                <c:ptCount val="9"/>
                <c:pt idx="0">
                  <c:v>0.19800000000000001</c:v>
                </c:pt>
                <c:pt idx="1">
                  <c:v>0.192</c:v>
                </c:pt>
                <c:pt idx="2">
                  <c:v>0.20200000000000001</c:v>
                </c:pt>
                <c:pt idx="3">
                  <c:v>0.21400000000000002</c:v>
                </c:pt>
                <c:pt idx="4">
                  <c:v>0.24199999999999999</c:v>
                </c:pt>
                <c:pt idx="5">
                  <c:v>0.39600000000000002</c:v>
                </c:pt>
                <c:pt idx="6">
                  <c:v>0.77400000000000002</c:v>
                </c:pt>
                <c:pt idx="7">
                  <c:v>1.4100000000000001</c:v>
                </c:pt>
                <c:pt idx="8">
                  <c:v>2.6259999999999999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B7-479F-8C05-45051A0A2563}"/>
            </c:ext>
          </c:extLst>
        </c:ser>
        <c:ser>
          <c:idx val="4"/>
          <c:order val="4"/>
          <c:tx>
            <c:strRef>
              <c:f>'B TH'!$A$56</c:f>
              <c:strCache>
                <c:ptCount val="1"/>
                <c:pt idx="0">
                  <c:v>r = 0,9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TH'!$C$61:$K$61</c:f>
              <c:numCache>
                <c:formatCode>0.00</c:formatCode>
                <c:ptCount val="9"/>
                <c:pt idx="0">
                  <c:v>0.23799999999999999</c:v>
                </c:pt>
                <c:pt idx="1">
                  <c:v>0.23200000000000004</c:v>
                </c:pt>
                <c:pt idx="2">
                  <c:v>0.24199999999999999</c:v>
                </c:pt>
                <c:pt idx="3">
                  <c:v>0.252</c:v>
                </c:pt>
                <c:pt idx="4">
                  <c:v>0.27800000000000002</c:v>
                </c:pt>
                <c:pt idx="5">
                  <c:v>0.434</c:v>
                </c:pt>
                <c:pt idx="6">
                  <c:v>0.81200000000000006</c:v>
                </c:pt>
                <c:pt idx="7">
                  <c:v>1.4520000000000002</c:v>
                </c:pt>
                <c:pt idx="8">
                  <c:v>2.6640000000000001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B7-479F-8C05-45051A0A256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'B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 TV'!$N$17</c:f>
          <c:strCache>
            <c:ptCount val="1"/>
            <c:pt idx="0">
              <c:v>Case 1 - Reflektants (2.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'B TV'!$A$20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TV'!$C$25:$K$25</c:f>
              <c:numCache>
                <c:formatCode>0.00</c:formatCode>
                <c:ptCount val="9"/>
                <c:pt idx="0">
                  <c:v>9.4E-2</c:v>
                </c:pt>
                <c:pt idx="1">
                  <c:v>0.10400000000000001</c:v>
                </c:pt>
                <c:pt idx="2">
                  <c:v>0.11399999999999999</c:v>
                </c:pt>
                <c:pt idx="3">
                  <c:v>0.13</c:v>
                </c:pt>
                <c:pt idx="4">
                  <c:v>0.16400000000000001</c:v>
                </c:pt>
                <c:pt idx="5">
                  <c:v>0.32800000000000001</c:v>
                </c:pt>
                <c:pt idx="6">
                  <c:v>0.72799999999999998</c:v>
                </c:pt>
                <c:pt idx="7">
                  <c:v>1.3859999999999999</c:v>
                </c:pt>
                <c:pt idx="8">
                  <c:v>2.6419999999999999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F6-4C06-891B-36F52CB54EF7}"/>
            </c:ext>
          </c:extLst>
        </c:ser>
        <c:ser>
          <c:idx val="1"/>
          <c:order val="1"/>
          <c:tx>
            <c:strRef>
              <c:f>'B TV'!$A$29</c:f>
              <c:strCache>
                <c:ptCount val="1"/>
                <c:pt idx="0">
                  <c:v>r = 0,3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TV'!$C$34:$K$34</c:f>
              <c:numCache>
                <c:formatCode>0.00</c:formatCode>
                <c:ptCount val="9"/>
                <c:pt idx="0">
                  <c:v>0.11199999999999999</c:v>
                </c:pt>
                <c:pt idx="1">
                  <c:v>0.122</c:v>
                </c:pt>
                <c:pt idx="2">
                  <c:v>0.13200000000000001</c:v>
                </c:pt>
                <c:pt idx="3">
                  <c:v>0.15</c:v>
                </c:pt>
                <c:pt idx="4">
                  <c:v>0.182</c:v>
                </c:pt>
                <c:pt idx="5">
                  <c:v>0.34200000000000003</c:v>
                </c:pt>
                <c:pt idx="6">
                  <c:v>0.73799999999999999</c:v>
                </c:pt>
                <c:pt idx="7">
                  <c:v>1.3939999999999999</c:v>
                </c:pt>
                <c:pt idx="8">
                  <c:v>2.6459999999999999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F6-4C06-891B-36F52CB54EF7}"/>
            </c:ext>
          </c:extLst>
        </c:ser>
        <c:ser>
          <c:idx val="2"/>
          <c:order val="2"/>
          <c:tx>
            <c:strRef>
              <c:f>'B TV'!$A$38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TV'!$C$43:$K$43</c:f>
              <c:numCache>
                <c:formatCode>0.00</c:formatCode>
                <c:ptCount val="9"/>
                <c:pt idx="0">
                  <c:v>0.16999999999999998</c:v>
                </c:pt>
                <c:pt idx="1">
                  <c:v>0.17799999999999999</c:v>
                </c:pt>
                <c:pt idx="2">
                  <c:v>0.19600000000000001</c:v>
                </c:pt>
                <c:pt idx="3">
                  <c:v>0.21799999999999997</c:v>
                </c:pt>
                <c:pt idx="4">
                  <c:v>0.25600000000000001</c:v>
                </c:pt>
                <c:pt idx="5">
                  <c:v>0.42599999999999999</c:v>
                </c:pt>
                <c:pt idx="6">
                  <c:v>0.83599999999999997</c:v>
                </c:pt>
                <c:pt idx="7">
                  <c:v>1.5</c:v>
                </c:pt>
                <c:pt idx="8">
                  <c:v>2.7600000000000002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F6-4C06-891B-36F52CB54EF7}"/>
            </c:ext>
          </c:extLst>
        </c:ser>
        <c:ser>
          <c:idx val="3"/>
          <c:order val="3"/>
          <c:tx>
            <c:strRef>
              <c:f>'B TV'!$A$47</c:f>
              <c:strCache>
                <c:ptCount val="1"/>
                <c:pt idx="0">
                  <c:v>r =0,7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TV'!$C$52:$K$52</c:f>
              <c:numCache>
                <c:formatCode>0.00</c:formatCode>
                <c:ptCount val="9"/>
                <c:pt idx="0">
                  <c:v>0.21800000000000003</c:v>
                </c:pt>
                <c:pt idx="1">
                  <c:v>0.23000000000000004</c:v>
                </c:pt>
                <c:pt idx="2">
                  <c:v>0.248</c:v>
                </c:pt>
                <c:pt idx="3">
                  <c:v>0.27200000000000002</c:v>
                </c:pt>
                <c:pt idx="4">
                  <c:v>0.312</c:v>
                </c:pt>
                <c:pt idx="5">
                  <c:v>0.48600000000000004</c:v>
                </c:pt>
                <c:pt idx="6">
                  <c:v>0.90199999999999991</c:v>
                </c:pt>
                <c:pt idx="7">
                  <c:v>1.5660000000000001</c:v>
                </c:pt>
                <c:pt idx="8">
                  <c:v>2.8279999999999994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F6-4C06-891B-36F52CB54EF7}"/>
            </c:ext>
          </c:extLst>
        </c:ser>
        <c:ser>
          <c:idx val="4"/>
          <c:order val="4"/>
          <c:tx>
            <c:strRef>
              <c:f>'B TV'!$A$56</c:f>
              <c:strCache>
                <c:ptCount val="1"/>
                <c:pt idx="0">
                  <c:v>r = 0,9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TV'!$C$61:$K$61</c:f>
              <c:numCache>
                <c:formatCode>0.00</c:formatCode>
                <c:ptCount val="9"/>
                <c:pt idx="0">
                  <c:v>0.25600000000000001</c:v>
                </c:pt>
                <c:pt idx="1">
                  <c:v>0.26800000000000002</c:v>
                </c:pt>
                <c:pt idx="2">
                  <c:v>0.28600000000000003</c:v>
                </c:pt>
                <c:pt idx="3">
                  <c:v>0.31</c:v>
                </c:pt>
                <c:pt idx="4">
                  <c:v>0.35600000000000004</c:v>
                </c:pt>
                <c:pt idx="5">
                  <c:v>0.53200000000000003</c:v>
                </c:pt>
                <c:pt idx="6">
                  <c:v>0.95199999999999996</c:v>
                </c:pt>
                <c:pt idx="7">
                  <c:v>1.6160000000000001</c:v>
                </c:pt>
                <c:pt idx="8">
                  <c:v>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F6-4C06-891B-36F52CB54EF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'B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'Køkken TH'!$N$17</c:f>
          <c:strCache>
            <c:ptCount val="1"/>
            <c:pt idx="0">
              <c:v>Case 1 - Reflektants (2.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'Køkken TH'!$A$20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TH'!$C$23:$J$23</c15:sqref>
                  </c15:fullRef>
                </c:ext>
              </c:extLst>
              <c:f>'Køkken TH'!$C$23:$I$23</c:f>
              <c:numCache>
                <c:formatCode>0.00</c:formatCode>
                <c:ptCount val="7"/>
                <c:pt idx="0">
                  <c:v>4.3333333333333335E-2</c:v>
                </c:pt>
                <c:pt idx="1">
                  <c:v>5.3333333333333337E-2</c:v>
                </c:pt>
                <c:pt idx="2">
                  <c:v>8.666666666666667E-2</c:v>
                </c:pt>
                <c:pt idx="3">
                  <c:v>0.17666666666666667</c:v>
                </c:pt>
                <c:pt idx="4">
                  <c:v>0.4366666666666667</c:v>
                </c:pt>
                <c:pt idx="5">
                  <c:v>1.0900000000000001</c:v>
                </c:pt>
                <c:pt idx="6">
                  <c:v>2.625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E6-43E8-8E19-5061A75C7B20}"/>
            </c:ext>
          </c:extLst>
        </c:ser>
        <c:ser>
          <c:idx val="1"/>
          <c:order val="1"/>
          <c:tx>
            <c:strRef>
              <c:f>'Køkken TH'!$A$29</c:f>
              <c:strCache>
                <c:ptCount val="1"/>
                <c:pt idx="0">
                  <c:v>r = 0,3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TH'!$C$32:$J$32</c15:sqref>
                  </c15:fullRef>
                </c:ext>
              </c:extLst>
              <c:f>'Køkken TH'!$C$32:$I$32</c:f>
              <c:numCache>
                <c:formatCode>0.00</c:formatCode>
                <c:ptCount val="7"/>
                <c:pt idx="0">
                  <c:v>5.3333333333333337E-2</c:v>
                </c:pt>
                <c:pt idx="1">
                  <c:v>7.0000000000000007E-2</c:v>
                </c:pt>
                <c:pt idx="2">
                  <c:v>0.10000000000000002</c:v>
                </c:pt>
                <c:pt idx="3">
                  <c:v>0.19666666666666666</c:v>
                </c:pt>
                <c:pt idx="4">
                  <c:v>0.45333333333333337</c:v>
                </c:pt>
                <c:pt idx="5">
                  <c:v>1.1100000000000001</c:v>
                </c:pt>
                <c:pt idx="6">
                  <c:v>2.6550000000000002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E6-43E8-8E19-5061A75C7B20}"/>
            </c:ext>
          </c:extLst>
        </c:ser>
        <c:ser>
          <c:idx val="2"/>
          <c:order val="2"/>
          <c:tx>
            <c:strRef>
              <c:f>'Køkken TH'!$A$38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TH'!$C$41:$J$41</c15:sqref>
                  </c15:fullRef>
                </c:ext>
              </c:extLst>
              <c:f>'Køkken TH'!$C$41:$I$41</c:f>
              <c:numCache>
                <c:formatCode>0.00</c:formatCode>
                <c:ptCount val="7"/>
                <c:pt idx="0">
                  <c:v>0.06</c:v>
                </c:pt>
                <c:pt idx="1">
                  <c:v>7.3333333333333334E-2</c:v>
                </c:pt>
                <c:pt idx="2">
                  <c:v>0.11</c:v>
                </c:pt>
                <c:pt idx="3">
                  <c:v>0.21333333333333335</c:v>
                </c:pt>
                <c:pt idx="4">
                  <c:v>0.47333333333333333</c:v>
                </c:pt>
                <c:pt idx="5">
                  <c:v>1.1266666666666667</c:v>
                </c:pt>
                <c:pt idx="6">
                  <c:v>2.665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E6-43E8-8E19-5061A75C7B20}"/>
            </c:ext>
          </c:extLst>
        </c:ser>
        <c:ser>
          <c:idx val="3"/>
          <c:order val="3"/>
          <c:tx>
            <c:strRef>
              <c:f>'Køkken TH'!$A$47</c:f>
              <c:strCache>
                <c:ptCount val="1"/>
                <c:pt idx="0">
                  <c:v>r = 0,7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TH'!$C$50:$J$50</c15:sqref>
                  </c15:fullRef>
                </c:ext>
              </c:extLst>
              <c:f>'Køkken TH'!$C$50:$I$50</c:f>
              <c:numCache>
                <c:formatCode>0.00</c:formatCode>
                <c:ptCount val="7"/>
                <c:pt idx="0">
                  <c:v>8.3333333333333329E-2</c:v>
                </c:pt>
                <c:pt idx="1">
                  <c:v>0.10333333333333333</c:v>
                </c:pt>
                <c:pt idx="2">
                  <c:v>0.14000000000000001</c:v>
                </c:pt>
                <c:pt idx="3">
                  <c:v>0.24333333333333337</c:v>
                </c:pt>
                <c:pt idx="4">
                  <c:v>0.50666666666666671</c:v>
                </c:pt>
                <c:pt idx="5">
                  <c:v>1.1633333333333333</c:v>
                </c:pt>
                <c:pt idx="6">
                  <c:v>2.7050000000000001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E6-43E8-8E19-5061A75C7B20}"/>
            </c:ext>
          </c:extLst>
        </c:ser>
        <c:ser>
          <c:idx val="4"/>
          <c:order val="4"/>
          <c:tx>
            <c:strRef>
              <c:f>'Køkken TH'!$A$56</c:f>
              <c:strCache>
                <c:ptCount val="1"/>
                <c:pt idx="0">
                  <c:v>r = 0,9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TH'!$C$59:$J$59</c15:sqref>
                  </c15:fullRef>
                </c:ext>
              </c:extLst>
              <c:f>'Køkken TH'!$C$59:$I$59</c:f>
              <c:numCache>
                <c:formatCode>0.00</c:formatCode>
                <c:ptCount val="7"/>
                <c:pt idx="0">
                  <c:v>0.10000000000000002</c:v>
                </c:pt>
                <c:pt idx="1">
                  <c:v>0.12333333333333334</c:v>
                </c:pt>
                <c:pt idx="2">
                  <c:v>0.17</c:v>
                </c:pt>
                <c:pt idx="3">
                  <c:v>0.27999999999999997</c:v>
                </c:pt>
                <c:pt idx="4">
                  <c:v>0.54333333333333333</c:v>
                </c:pt>
                <c:pt idx="5">
                  <c:v>1.2033333333333334</c:v>
                </c:pt>
                <c:pt idx="6">
                  <c:v>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E6-43E8-8E19-5061A75C7B2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'Køkken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At val="1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'Køkken TV'!$N$17</c:f>
          <c:strCache>
            <c:ptCount val="1"/>
            <c:pt idx="0">
              <c:v>Case 1 - Reflektants (2.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'Køkken TV'!$A$20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TV'!$C$23:$J$23</c15:sqref>
                  </c15:fullRef>
                </c:ext>
              </c:extLst>
              <c:f>'Køkken TV'!$C$23:$I$23</c:f>
              <c:numCache>
                <c:formatCode>0.00</c:formatCode>
                <c:ptCount val="7"/>
                <c:pt idx="0">
                  <c:v>0.03</c:v>
                </c:pt>
                <c:pt idx="1">
                  <c:v>3.3333333333333333E-2</c:v>
                </c:pt>
                <c:pt idx="2">
                  <c:v>7.6666666666666675E-2</c:v>
                </c:pt>
                <c:pt idx="3">
                  <c:v>0.19333333333333336</c:v>
                </c:pt>
                <c:pt idx="4">
                  <c:v>0.46666666666666662</c:v>
                </c:pt>
                <c:pt idx="5">
                  <c:v>0.91333333333333322</c:v>
                </c:pt>
                <c:pt idx="6">
                  <c:v>1.8050000000000002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B-4C64-A669-0BD6D494F327}"/>
            </c:ext>
          </c:extLst>
        </c:ser>
        <c:ser>
          <c:idx val="1"/>
          <c:order val="1"/>
          <c:tx>
            <c:strRef>
              <c:f>'Køkken TV'!$A$29</c:f>
              <c:strCache>
                <c:ptCount val="1"/>
                <c:pt idx="0">
                  <c:v>r = 0,3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TV'!$C$32:$J$32</c15:sqref>
                  </c15:fullRef>
                </c:ext>
              </c:extLst>
              <c:f>'Køkken TV'!$C$32:$I$32</c:f>
              <c:numCache>
                <c:formatCode>0.00</c:formatCode>
                <c:ptCount val="7"/>
                <c:pt idx="0">
                  <c:v>4.6666666666666669E-2</c:v>
                </c:pt>
                <c:pt idx="1">
                  <c:v>5.6666666666666664E-2</c:v>
                </c:pt>
                <c:pt idx="2">
                  <c:v>0.10000000000000002</c:v>
                </c:pt>
                <c:pt idx="3">
                  <c:v>0.22</c:v>
                </c:pt>
                <c:pt idx="4">
                  <c:v>0.49333333333333335</c:v>
                </c:pt>
                <c:pt idx="5">
                  <c:v>0.93666666666666665</c:v>
                </c:pt>
                <c:pt idx="6">
                  <c:v>1.83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B-4C64-A669-0BD6D494F327}"/>
            </c:ext>
          </c:extLst>
        </c:ser>
        <c:ser>
          <c:idx val="2"/>
          <c:order val="2"/>
          <c:tx>
            <c:strRef>
              <c:f>'Køkken TV'!$A$38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TV'!$C$41:$J$41</c15:sqref>
                  </c15:fullRef>
                </c:ext>
              </c:extLst>
              <c:f>'Køkken TV'!$C$41:$I$41</c:f>
              <c:numCache>
                <c:formatCode>0.00</c:formatCode>
                <c:ptCount val="7"/>
                <c:pt idx="0">
                  <c:v>5.6666666666666671E-2</c:v>
                </c:pt>
                <c:pt idx="1">
                  <c:v>6.6666666666666666E-2</c:v>
                </c:pt>
                <c:pt idx="2">
                  <c:v>0.11333333333333333</c:v>
                </c:pt>
                <c:pt idx="3">
                  <c:v>0.24</c:v>
                </c:pt>
                <c:pt idx="4">
                  <c:v>0.51</c:v>
                </c:pt>
                <c:pt idx="5">
                  <c:v>0.95333333333333348</c:v>
                </c:pt>
                <c:pt idx="6">
                  <c:v>1.8399999999999999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B-4C64-A669-0BD6D494F327}"/>
            </c:ext>
          </c:extLst>
        </c:ser>
        <c:ser>
          <c:idx val="3"/>
          <c:order val="3"/>
          <c:tx>
            <c:strRef>
              <c:f>'Køkken TV'!$A$47</c:f>
              <c:strCache>
                <c:ptCount val="1"/>
                <c:pt idx="0">
                  <c:v>r = 0,7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TV'!$C$50:$J$50</c15:sqref>
                  </c15:fullRef>
                </c:ext>
              </c:extLst>
              <c:f>'Køkken TV'!$C$50:$I$50</c:f>
              <c:numCache>
                <c:formatCode>0.00</c:formatCode>
                <c:ptCount val="7"/>
                <c:pt idx="0">
                  <c:v>0.08</c:v>
                </c:pt>
                <c:pt idx="1">
                  <c:v>9.9999999999999992E-2</c:v>
                </c:pt>
                <c:pt idx="2">
                  <c:v>0.14666666666666667</c:v>
                </c:pt>
                <c:pt idx="3">
                  <c:v>0.27</c:v>
                </c:pt>
                <c:pt idx="4">
                  <c:v>0.55000000000000004</c:v>
                </c:pt>
                <c:pt idx="5">
                  <c:v>0.97666666666666668</c:v>
                </c:pt>
                <c:pt idx="6">
                  <c:v>1.8650000000000002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B-4C64-A669-0BD6D494F327}"/>
            </c:ext>
          </c:extLst>
        </c:ser>
        <c:ser>
          <c:idx val="4"/>
          <c:order val="4"/>
          <c:tx>
            <c:strRef>
              <c:f>'Køkken TV'!$A$56</c:f>
              <c:strCache>
                <c:ptCount val="1"/>
                <c:pt idx="0">
                  <c:v>r = 0,9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TV'!$C$59:$J$59</c15:sqref>
                  </c15:fullRef>
                </c:ext>
              </c:extLst>
              <c:f>'Køkken TV'!$C$59:$I$59</c:f>
              <c:numCache>
                <c:formatCode>0.00</c:formatCode>
                <c:ptCount val="7"/>
                <c:pt idx="0">
                  <c:v>0.10333333333333333</c:v>
                </c:pt>
                <c:pt idx="1">
                  <c:v>0.12</c:v>
                </c:pt>
                <c:pt idx="2">
                  <c:v>0.17666666666666667</c:v>
                </c:pt>
                <c:pt idx="3">
                  <c:v>0.29666666666666669</c:v>
                </c:pt>
                <c:pt idx="4">
                  <c:v>0.57999999999999996</c:v>
                </c:pt>
                <c:pt idx="5">
                  <c:v>1</c:v>
                </c:pt>
                <c:pt idx="6">
                  <c:v>1.885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3B-4C64-A669-0BD6D494F3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'Køkken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At val="1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ST TH REF'!$N$17</c:f>
          <c:strCache>
            <c:ptCount val="1"/>
            <c:pt idx="0">
              <c:v>Case 1 - Reflektants (2. sal)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ST TH REF'!$A$20</c:f>
              <c:strCache>
                <c:ptCount val="1"/>
                <c:pt idx="0">
                  <c:v>r = 0,1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ST TH REF'!$C$17:$K$17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ST TH REF'!$C$27:$K$27</c:f>
              <c:numCache>
                <c:formatCode>0.00</c:formatCode>
                <c:ptCount val="9"/>
                <c:pt idx="0">
                  <c:v>5.5042857142857144</c:v>
                </c:pt>
                <c:pt idx="1">
                  <c:v>3.0028571428571431</c:v>
                </c:pt>
                <c:pt idx="2">
                  <c:v>1.7100000000000002</c:v>
                </c:pt>
                <c:pt idx="3">
                  <c:v>1.0285714285714287</c:v>
                </c:pt>
                <c:pt idx="4">
                  <c:v>0.66857142857142848</c:v>
                </c:pt>
                <c:pt idx="5">
                  <c:v>0.46285714285714291</c:v>
                </c:pt>
                <c:pt idx="6">
                  <c:v>0.32142857142857145</c:v>
                </c:pt>
                <c:pt idx="7">
                  <c:v>0.23571428571428571</c:v>
                </c:pt>
                <c:pt idx="8">
                  <c:v>0.19857142857142857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83-446C-8331-C5F831C98BCC}"/>
            </c:ext>
          </c:extLst>
        </c:ser>
        <c:ser>
          <c:idx val="1"/>
          <c:order val="1"/>
          <c:tx>
            <c:strRef>
              <c:f>'A ST TH REF'!$A$29</c:f>
              <c:strCache>
                <c:ptCount val="1"/>
                <c:pt idx="0">
                  <c:v>r = 0,5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ST TH REF'!$C$17:$K$17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ST TH REF'!$C$36:$K$36</c:f>
              <c:numCache>
                <c:formatCode>0.00</c:formatCode>
                <c:ptCount val="9"/>
                <c:pt idx="0">
                  <c:v>5.5257142857142849</c:v>
                </c:pt>
                <c:pt idx="1">
                  <c:v>3.04</c:v>
                </c:pt>
                <c:pt idx="2">
                  <c:v>1.7585714285714287</c:v>
                </c:pt>
                <c:pt idx="3">
                  <c:v>1.08</c:v>
                </c:pt>
                <c:pt idx="4">
                  <c:v>0.72142857142857153</c:v>
                </c:pt>
                <c:pt idx="5">
                  <c:v>0.52000000000000013</c:v>
                </c:pt>
                <c:pt idx="6">
                  <c:v>0.38714285714285707</c:v>
                </c:pt>
                <c:pt idx="7">
                  <c:v>0.30428571428571427</c:v>
                </c:pt>
                <c:pt idx="8">
                  <c:v>0.26714285714285718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83-446C-8331-C5F831C98BCC}"/>
            </c:ext>
          </c:extLst>
        </c:ser>
        <c:ser>
          <c:idx val="2"/>
          <c:order val="2"/>
          <c:tx>
            <c:strRef>
              <c:f>'A ST TH REF'!$A$38</c:f>
              <c:strCache>
                <c:ptCount val="1"/>
                <c:pt idx="0">
                  <c:v> r = 0,9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ST TH REF'!$C$17:$K$17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ST TH REF'!$C$45:$K$45</c:f>
              <c:numCache>
                <c:formatCode>0.00</c:formatCode>
                <c:ptCount val="9"/>
                <c:pt idx="0">
                  <c:v>5.6471428571428577</c:v>
                </c:pt>
                <c:pt idx="1">
                  <c:v>3.16</c:v>
                </c:pt>
                <c:pt idx="2">
                  <c:v>1.8771428571428572</c:v>
                </c:pt>
                <c:pt idx="3">
                  <c:v>1.1914285714285715</c:v>
                </c:pt>
                <c:pt idx="4">
                  <c:v>0.82428571428571418</c:v>
                </c:pt>
                <c:pt idx="5">
                  <c:v>0.62</c:v>
                </c:pt>
                <c:pt idx="6">
                  <c:v>0.48857142857142855</c:v>
                </c:pt>
                <c:pt idx="7">
                  <c:v>0.40142857142857141</c:v>
                </c:pt>
                <c:pt idx="8">
                  <c:v>0.3585714285714286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83-446C-8331-C5F831C98B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ST TH REF'!$L$17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1508016115819915"/>
          <c:y val="0.28798286565359243"/>
          <c:w val="0.1749912232308541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208989</xdr:colOff>
      <xdr:row>17</xdr:row>
      <xdr:rowOff>70597</xdr:rowOff>
    </xdr:from>
    <xdr:to>
      <xdr:col>26</xdr:col>
      <xdr:colOff>104214</xdr:colOff>
      <xdr:row>32</xdr:row>
      <xdr:rowOff>165847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Køkken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Køkken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Køkken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Køkken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Køkken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Køkken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ST TH REF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ST TH REF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B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B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B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B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B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B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zoomScale="70" zoomScaleNormal="70" workbookViewId="0">
      <selection sqref="A1:K33"/>
    </sheetView>
  </sheetViews>
  <sheetFormatPr defaultRowHeight="15" x14ac:dyDescent="0.25"/>
  <cols>
    <col min="2" max="2" width="7.5703125" bestFit="1" customWidth="1"/>
    <col min="3" max="3" width="3.28515625" style="57" bestFit="1" customWidth="1"/>
    <col min="4" max="4" width="1.140625" style="57" customWidth="1"/>
    <col min="5" max="5" width="7.42578125" style="70" customWidth="1"/>
    <col min="6" max="6" width="10.42578125" style="57" bestFit="1" customWidth="1"/>
    <col min="7" max="7" width="9.140625" style="102" customWidth="1"/>
    <col min="8" max="8" width="0.5703125" customWidth="1"/>
    <col min="9" max="9" width="7.140625" customWidth="1"/>
    <col min="10" max="10" width="10.42578125" style="57" bestFit="1" customWidth="1"/>
    <col min="11" max="11" width="9.42578125" style="102" customWidth="1"/>
    <col min="12" max="12" width="1.140625" customWidth="1"/>
    <col min="14" max="14" width="11.42578125" bestFit="1" customWidth="1"/>
    <col min="15" max="15" width="12.42578125" customWidth="1"/>
  </cols>
  <sheetData>
    <row r="1" spans="1:19" x14ac:dyDescent="0.25">
      <c r="A1" s="85"/>
      <c r="B1" s="85"/>
      <c r="C1" s="86"/>
      <c r="D1" s="86"/>
      <c r="E1" s="108" t="s">
        <v>1</v>
      </c>
      <c r="F1" s="108"/>
      <c r="G1" s="108"/>
      <c r="H1" s="85"/>
      <c r="I1" s="85"/>
      <c r="J1" s="108" t="s">
        <v>4</v>
      </c>
      <c r="K1" s="108"/>
      <c r="M1" s="103"/>
      <c r="N1" s="103"/>
      <c r="O1" s="103"/>
    </row>
    <row r="2" spans="1:19" x14ac:dyDescent="0.25">
      <c r="A2" s="92"/>
      <c r="B2" s="92"/>
      <c r="C2" s="93"/>
      <c r="D2" s="93"/>
      <c r="E2" s="93" t="s">
        <v>40</v>
      </c>
      <c r="F2" s="93" t="s">
        <v>41</v>
      </c>
      <c r="H2" s="92"/>
      <c r="I2" s="92" t="s">
        <v>40</v>
      </c>
      <c r="J2" s="93" t="s">
        <v>41</v>
      </c>
      <c r="L2" s="95"/>
      <c r="M2" s="96" t="s">
        <v>34</v>
      </c>
      <c r="N2" s="93" t="s">
        <v>41</v>
      </c>
      <c r="O2" s="95" t="s">
        <v>25</v>
      </c>
    </row>
    <row r="3" spans="1:19" x14ac:dyDescent="0.25">
      <c r="A3" s="88"/>
      <c r="B3" s="88"/>
      <c r="C3" s="89"/>
      <c r="D3" s="89"/>
      <c r="E3" s="89"/>
      <c r="F3" s="89" t="s">
        <v>42</v>
      </c>
      <c r="G3" s="97" t="s">
        <v>25</v>
      </c>
      <c r="H3" s="88"/>
      <c r="I3" s="88"/>
      <c r="J3" s="89" t="s">
        <v>42</v>
      </c>
      <c r="K3" s="97" t="s">
        <v>25</v>
      </c>
      <c r="L3" s="65"/>
      <c r="M3" s="66"/>
      <c r="N3" s="66" t="s">
        <v>33</v>
      </c>
      <c r="O3" s="65"/>
    </row>
    <row r="4" spans="1:19" hidden="1" x14ac:dyDescent="0.25">
      <c r="A4" s="104" t="s">
        <v>32</v>
      </c>
      <c r="B4" s="90" t="s">
        <v>23</v>
      </c>
      <c r="C4" s="91" t="s">
        <v>12</v>
      </c>
      <c r="D4" s="91"/>
      <c r="E4" s="91"/>
      <c r="F4" s="77">
        <f>'A TH'!$S$20</f>
        <v>1.4592063492063494</v>
      </c>
      <c r="G4" s="98" t="e">
        <f>100-(F4/#REF!)*100</f>
        <v>#REF!</v>
      </c>
      <c r="H4" s="82"/>
      <c r="I4" s="82"/>
      <c r="J4" s="77">
        <f>'A TH'!$S$21</f>
        <v>0.66</v>
      </c>
      <c r="K4" s="98" t="e">
        <f>100-(J4/#REF!)*100</f>
        <v>#REF!</v>
      </c>
      <c r="L4" s="61"/>
      <c r="M4" s="59">
        <f>'A TH'!$S$26</f>
        <v>20.634920634920633</v>
      </c>
      <c r="N4" s="59">
        <f>'A TH'!$S$26</f>
        <v>20.634920634920633</v>
      </c>
      <c r="O4" s="60">
        <f>100-(N4/M4)*100</f>
        <v>0</v>
      </c>
    </row>
    <row r="5" spans="1:19" hidden="1" x14ac:dyDescent="0.25">
      <c r="A5" s="105"/>
      <c r="B5" s="92"/>
      <c r="C5" s="93" t="s">
        <v>15</v>
      </c>
      <c r="D5" s="93"/>
      <c r="E5" s="93"/>
      <c r="F5" s="80">
        <f>'A TV'!$S$20</f>
        <v>1.19</v>
      </c>
      <c r="G5" s="99" t="e">
        <f>100-(F5/#REF!)*100</f>
        <v>#REF!</v>
      </c>
      <c r="H5" s="83"/>
      <c r="I5" s="83"/>
      <c r="J5" s="80">
        <f>'A TV'!$S$21</f>
        <v>0.46</v>
      </c>
      <c r="K5" s="99" t="e">
        <f>100-(J5/#REF!)*100</f>
        <v>#REF!</v>
      </c>
      <c r="L5" s="64"/>
      <c r="M5" s="62">
        <f>'A TV'!$S$26</f>
        <v>17.460317460317459</v>
      </c>
      <c r="N5" s="62">
        <f>'A TV'!$S$26</f>
        <v>17.460317460317459</v>
      </c>
      <c r="O5" s="63">
        <f>100-(N5/M5)*100</f>
        <v>0</v>
      </c>
    </row>
    <row r="6" spans="1:19" hidden="1" x14ac:dyDescent="0.25">
      <c r="A6" s="105"/>
      <c r="B6" s="92" t="s">
        <v>24</v>
      </c>
      <c r="C6" s="93" t="s">
        <v>12</v>
      </c>
      <c r="D6" s="93"/>
      <c r="E6" s="93"/>
      <c r="F6" s="80">
        <f>'B TH'!$S$20</f>
        <v>0.55266666666666664</v>
      </c>
      <c r="G6" s="99" t="e">
        <f>100-(F6/#REF!)*100</f>
        <v>#REF!</v>
      </c>
      <c r="H6" s="83"/>
      <c r="I6" s="83"/>
      <c r="J6" s="80">
        <f>'B TH'!$S$21</f>
        <v>0.11</v>
      </c>
      <c r="K6" s="99" t="e">
        <f>100-(J6/#REF!)*100</f>
        <v>#REF!</v>
      </c>
      <c r="L6" s="64"/>
      <c r="M6" s="62">
        <f>'B TH'!$S$26</f>
        <v>6.666666666666667</v>
      </c>
      <c r="N6" s="62">
        <f>'B TH'!$S$26</f>
        <v>6.666666666666667</v>
      </c>
      <c r="O6" s="63">
        <f>100-(N6/M6)*100</f>
        <v>0</v>
      </c>
    </row>
    <row r="7" spans="1:19" hidden="1" x14ac:dyDescent="0.25">
      <c r="A7" s="105"/>
      <c r="B7" s="92"/>
      <c r="C7" s="93" t="s">
        <v>15</v>
      </c>
      <c r="D7" s="93"/>
      <c r="E7" s="93"/>
      <c r="F7" s="80">
        <f>'B TV'!$S$20</f>
        <v>0.63222222222222224</v>
      </c>
      <c r="G7" s="99" t="e">
        <f>100-(F7/#REF!)*100</f>
        <v>#REF!</v>
      </c>
      <c r="H7" s="83"/>
      <c r="I7" s="83"/>
      <c r="J7" s="80">
        <f>'B TV'!$S$21</f>
        <v>0.17</v>
      </c>
      <c r="K7" s="99" t="e">
        <f>100-(J7/#REF!)*100</f>
        <v>#REF!</v>
      </c>
      <c r="L7" s="64"/>
      <c r="M7" s="62">
        <f>'B TV'!$S$26</f>
        <v>6.666666666666667</v>
      </c>
      <c r="N7" s="62">
        <f>'B TV'!$S$26</f>
        <v>6.666666666666667</v>
      </c>
      <c r="O7" s="63">
        <f>100-(N7/M7)*100</f>
        <v>0</v>
      </c>
    </row>
    <row r="8" spans="1:19" hidden="1" x14ac:dyDescent="0.25">
      <c r="A8" s="105"/>
      <c r="B8" s="92" t="s">
        <v>13</v>
      </c>
      <c r="C8" s="93" t="s">
        <v>12</v>
      </c>
      <c r="D8" s="93"/>
      <c r="E8" s="93"/>
      <c r="F8" s="80">
        <f>'Køkken TH'!$S$20</f>
        <v>0.71857142857142853</v>
      </c>
      <c r="G8" s="99" t="e">
        <f>100-(F8/#REF!)*100</f>
        <v>#REF!</v>
      </c>
      <c r="H8" s="83"/>
      <c r="I8" s="83"/>
      <c r="J8" s="80">
        <f>'Køkken TH'!$S$21</f>
        <v>0.21</v>
      </c>
      <c r="K8" s="99" t="e">
        <f>100-(J8/#REF!)*100</f>
        <v>#REF!</v>
      </c>
      <c r="L8" s="64"/>
      <c r="M8" s="62">
        <f>'Køkken TH'!$S$26</f>
        <v>14.285714285714285</v>
      </c>
      <c r="N8" s="62">
        <f>'Køkken TH'!$S$26</f>
        <v>14.285714285714285</v>
      </c>
      <c r="O8" s="63">
        <f>100-(N8/M8)*100</f>
        <v>0</v>
      </c>
    </row>
    <row r="9" spans="1:19" hidden="1" x14ac:dyDescent="0.25">
      <c r="A9" s="106"/>
      <c r="B9" s="88"/>
      <c r="C9" s="89" t="s">
        <v>15</v>
      </c>
      <c r="D9" s="89"/>
      <c r="E9" s="89"/>
      <c r="F9" s="81">
        <f>'Køkken TV'!$S$20</f>
        <v>0.5261904761904761</v>
      </c>
      <c r="G9" s="100" t="e">
        <f>100-(F9/#REF!)*100</f>
        <v>#REF!</v>
      </c>
      <c r="H9" s="84"/>
      <c r="I9" s="84"/>
      <c r="J9" s="81">
        <f>'Køkken TH'!$S$21</f>
        <v>0.21</v>
      </c>
      <c r="K9" s="100" t="e">
        <f>100-(J9/#REF!)*100</f>
        <v>#REF!</v>
      </c>
      <c r="L9" s="69"/>
      <c r="M9" s="67">
        <f>'Køkken TV'!$S$26</f>
        <v>9.5238095238095237</v>
      </c>
      <c r="N9" s="67">
        <f>'Køkken TV'!$S$26</f>
        <v>9.5238095238095237</v>
      </c>
      <c r="O9" s="68">
        <f>100-(N9/M9)*100</f>
        <v>0</v>
      </c>
    </row>
    <row r="10" spans="1:19" x14ac:dyDescent="0.25">
      <c r="A10" s="107" t="s">
        <v>31</v>
      </c>
      <c r="B10" s="141" t="s">
        <v>23</v>
      </c>
      <c r="C10" s="139" t="s">
        <v>12</v>
      </c>
      <c r="D10" s="139"/>
      <c r="E10" s="58">
        <f>'A TH'!$S$29</f>
        <v>1.4996825396825395</v>
      </c>
      <c r="F10" s="59">
        <f>'A TH'!$S$20</f>
        <v>1.4592063492063494</v>
      </c>
      <c r="G10" s="133">
        <f t="shared" ref="G10:G33" si="0">100-(F10/E10)*100</f>
        <v>2.6989839119390098</v>
      </c>
      <c r="H10" s="140"/>
      <c r="I10" s="58">
        <f>'A TH'!$S$30</f>
        <v>0.71</v>
      </c>
      <c r="J10" s="59">
        <f>'A TH'!$S$21</f>
        <v>0.66</v>
      </c>
      <c r="K10" s="133">
        <f t="shared" ref="K10:K33" si="1">100-(J10/I10)*100</f>
        <v>7.042253521126753</v>
      </c>
      <c r="L10" s="135"/>
      <c r="M10" s="58">
        <f>'A TH'!$S$35</f>
        <v>20.634920634920633</v>
      </c>
      <c r="N10" s="59">
        <f>'A TH'!$S$26</f>
        <v>20.634920634920633</v>
      </c>
      <c r="O10" s="63">
        <f t="shared" ref="O10:O33" si="2">100-(N10/M10)*100</f>
        <v>0</v>
      </c>
    </row>
    <row r="11" spans="1:19" x14ac:dyDescent="0.25">
      <c r="A11" s="107"/>
      <c r="B11" s="141"/>
      <c r="C11" s="139" t="s">
        <v>15</v>
      </c>
      <c r="D11" s="139"/>
      <c r="E11" s="58">
        <f>'A TV'!$S$29</f>
        <v>1.2331746031746027</v>
      </c>
      <c r="F11" s="62">
        <f>'A TV'!$S$20</f>
        <v>1.19</v>
      </c>
      <c r="G11" s="133">
        <f t="shared" si="0"/>
        <v>3.5010940919036955</v>
      </c>
      <c r="H11" s="140"/>
      <c r="I11" s="58">
        <f>'A TV'!$S$30</f>
        <v>0.5</v>
      </c>
      <c r="J11" s="62">
        <f>'A TV'!$S$21</f>
        <v>0.46</v>
      </c>
      <c r="K11" s="133">
        <f t="shared" si="1"/>
        <v>8</v>
      </c>
      <c r="L11" s="135"/>
      <c r="M11" s="58">
        <f>'A TV'!$S$35</f>
        <v>17.460317460317459</v>
      </c>
      <c r="N11" s="62">
        <f>'A TV'!$S$26</f>
        <v>17.460317460317459</v>
      </c>
      <c r="O11" s="63">
        <f t="shared" si="2"/>
        <v>0</v>
      </c>
      <c r="R11" t="s">
        <v>38</v>
      </c>
      <c r="S11" t="s">
        <v>39</v>
      </c>
    </row>
    <row r="12" spans="1:19" x14ac:dyDescent="0.25">
      <c r="A12" s="107"/>
      <c r="B12" s="85" t="s">
        <v>24</v>
      </c>
      <c r="C12" s="86" t="s">
        <v>12</v>
      </c>
      <c r="D12" s="86"/>
      <c r="E12" s="78">
        <f>'B TH'!$S$29</f>
        <v>0.59911111111111115</v>
      </c>
      <c r="F12" s="80">
        <f>'B TH'!$S$20</f>
        <v>0.55266666666666664</v>
      </c>
      <c r="G12" s="99">
        <f t="shared" si="0"/>
        <v>7.7522255192878475</v>
      </c>
      <c r="H12" s="79"/>
      <c r="I12" s="78">
        <f>'B TH'!$S$30</f>
        <v>0.15</v>
      </c>
      <c r="J12" s="80">
        <f>'B TH'!$S$21</f>
        <v>0.11</v>
      </c>
      <c r="K12" s="99">
        <f t="shared" si="1"/>
        <v>26.666666666666657</v>
      </c>
      <c r="L12" s="135"/>
      <c r="M12" s="58">
        <f>'B TH'!$S$35</f>
        <v>6.666666666666667</v>
      </c>
      <c r="N12" s="62">
        <f>'B TH'!$S$26</f>
        <v>6.666666666666667</v>
      </c>
      <c r="O12" s="63">
        <f t="shared" si="2"/>
        <v>0</v>
      </c>
      <c r="Q12">
        <v>0.1</v>
      </c>
      <c r="R12" s="94">
        <f>F10</f>
        <v>1.4592063492063494</v>
      </c>
      <c r="S12" s="94">
        <f>F11</f>
        <v>1.19</v>
      </c>
    </row>
    <row r="13" spans="1:19" x14ac:dyDescent="0.25">
      <c r="A13" s="107"/>
      <c r="B13" s="85"/>
      <c r="C13" s="86" t="s">
        <v>15</v>
      </c>
      <c r="D13" s="86"/>
      <c r="E13" s="78">
        <f>'B TV'!$S$29</f>
        <v>0.64644444444444449</v>
      </c>
      <c r="F13" s="80">
        <f>'B TV'!$S$20</f>
        <v>0.63222222222222224</v>
      </c>
      <c r="G13" s="99">
        <f t="shared" si="0"/>
        <v>2.2000687521485105</v>
      </c>
      <c r="H13" s="79"/>
      <c r="I13" s="78">
        <f>'B TV'!$S$30</f>
        <v>0.19</v>
      </c>
      <c r="J13" s="80">
        <f>'B TV'!$S$21</f>
        <v>0.17</v>
      </c>
      <c r="K13" s="99">
        <f t="shared" si="1"/>
        <v>10.526315789473685</v>
      </c>
      <c r="L13" s="135"/>
      <c r="M13" s="58">
        <f>'B TV'!$S$35</f>
        <v>8.8888888888888893</v>
      </c>
      <c r="N13" s="62">
        <f>'B TV'!$S$26</f>
        <v>6.666666666666667</v>
      </c>
      <c r="O13" s="63">
        <f t="shared" si="2"/>
        <v>25</v>
      </c>
      <c r="Q13">
        <v>0.3</v>
      </c>
      <c r="R13" s="94">
        <f>E10</f>
        <v>1.4996825396825395</v>
      </c>
      <c r="S13" s="94">
        <f>E11</f>
        <v>1.2331746031746027</v>
      </c>
    </row>
    <row r="14" spans="1:19" x14ac:dyDescent="0.25">
      <c r="A14" s="107"/>
      <c r="B14" s="141" t="s">
        <v>13</v>
      </c>
      <c r="C14" s="139" t="s">
        <v>12</v>
      </c>
      <c r="D14" s="139"/>
      <c r="E14" s="58">
        <f>'Køkken TH'!$S$29</f>
        <v>0.73714285714285721</v>
      </c>
      <c r="F14" s="62">
        <f>'Køkken TH'!$S$20</f>
        <v>0.71857142857142853</v>
      </c>
      <c r="G14" s="133">
        <f t="shared" si="0"/>
        <v>2.5193798449612501</v>
      </c>
      <c r="H14" s="140"/>
      <c r="I14" s="58">
        <f>'Køkken TH'!$S$30</f>
        <v>0.23</v>
      </c>
      <c r="J14" s="62">
        <f>'Køkken TH'!$S$21</f>
        <v>0.21</v>
      </c>
      <c r="K14" s="133">
        <f t="shared" si="1"/>
        <v>8.6956521739130466</v>
      </c>
      <c r="L14" s="135"/>
      <c r="M14" s="58">
        <f>'Køkken TH'!$S$35</f>
        <v>14.285714285714285</v>
      </c>
      <c r="N14" s="62">
        <f>'Køkken TH'!$S$26</f>
        <v>14.285714285714285</v>
      </c>
      <c r="O14" s="63">
        <f t="shared" si="2"/>
        <v>0</v>
      </c>
      <c r="Q14">
        <v>0.5</v>
      </c>
      <c r="R14" s="94">
        <f>E16</f>
        <v>1.5115873015873016</v>
      </c>
      <c r="S14" s="94">
        <f>E17</f>
        <v>1.3026984126984134</v>
      </c>
    </row>
    <row r="15" spans="1:19" x14ac:dyDescent="0.25">
      <c r="A15" s="107"/>
      <c r="B15" s="141"/>
      <c r="C15" s="139" t="s">
        <v>15</v>
      </c>
      <c r="D15" s="139"/>
      <c r="E15" s="58">
        <f>'Køkken TV'!$S$29</f>
        <v>0.54952380952380975</v>
      </c>
      <c r="F15" s="67">
        <f>'Køkken TV'!$S$20</f>
        <v>0.5261904761904761</v>
      </c>
      <c r="G15" s="134">
        <f t="shared" si="0"/>
        <v>4.2461005199307351</v>
      </c>
      <c r="H15" s="149"/>
      <c r="I15" s="67">
        <f>'Køkken TV'!$S$30</f>
        <v>0.23</v>
      </c>
      <c r="J15" s="67">
        <f>'Køkken TH'!$S$21</f>
        <v>0.21</v>
      </c>
      <c r="K15" s="134">
        <f t="shared" si="1"/>
        <v>8.6956521739130466</v>
      </c>
      <c r="L15" s="135"/>
      <c r="M15" s="58">
        <f>'Køkken TV'!$S$35</f>
        <v>9.5238095238095237</v>
      </c>
      <c r="N15" s="67">
        <f>'Køkken TV'!$S$26</f>
        <v>9.5238095238095237</v>
      </c>
      <c r="O15" s="68">
        <f t="shared" si="2"/>
        <v>0</v>
      </c>
      <c r="Q15">
        <v>0.7</v>
      </c>
      <c r="R15" s="94">
        <f>E22</f>
        <v>1.5614285714285712</v>
      </c>
      <c r="S15" s="94">
        <f>E23</f>
        <v>1.353968253968254</v>
      </c>
    </row>
    <row r="16" spans="1:19" x14ac:dyDescent="0.25">
      <c r="A16" s="104" t="s">
        <v>28</v>
      </c>
      <c r="B16" s="90" t="s">
        <v>23</v>
      </c>
      <c r="C16" s="91" t="s">
        <v>12</v>
      </c>
      <c r="D16" s="91"/>
      <c r="E16" s="77">
        <f>'A TH'!$S$38</f>
        <v>1.5115873015873016</v>
      </c>
      <c r="F16" s="80">
        <f>'A TH'!$S$20</f>
        <v>1.4592063492063494</v>
      </c>
      <c r="G16" s="99">
        <f t="shared" si="0"/>
        <v>3.4652945500367451</v>
      </c>
      <c r="H16" s="83"/>
      <c r="I16" s="80">
        <f>'A TH'!$S$39</f>
        <v>0.71</v>
      </c>
      <c r="J16" s="77">
        <f>'A TH'!$S$21</f>
        <v>0.66</v>
      </c>
      <c r="K16" s="99">
        <f t="shared" si="1"/>
        <v>7.042253521126753</v>
      </c>
      <c r="L16" s="136"/>
      <c r="M16" s="59">
        <f>'A TH'!$S$44</f>
        <v>20.634920634920633</v>
      </c>
      <c r="N16" s="59">
        <f>'A TH'!$S$26</f>
        <v>20.634920634920633</v>
      </c>
      <c r="O16" s="63">
        <f t="shared" si="2"/>
        <v>0</v>
      </c>
      <c r="Q16">
        <v>0.9</v>
      </c>
      <c r="R16" s="94">
        <f>E28</f>
        <v>1.6187301587301586</v>
      </c>
      <c r="S16" s="94">
        <f>E29</f>
        <v>1.4092063492063496</v>
      </c>
    </row>
    <row r="17" spans="1:15" x14ac:dyDescent="0.25">
      <c r="A17" s="105"/>
      <c r="B17" s="92"/>
      <c r="C17" s="93" t="s">
        <v>15</v>
      </c>
      <c r="D17" s="93"/>
      <c r="E17" s="80">
        <f>'A TV'!$S$38</f>
        <v>1.3026984126984134</v>
      </c>
      <c r="F17" s="80">
        <f>'A TV'!$S$20</f>
        <v>1.19</v>
      </c>
      <c r="G17" s="99">
        <f t="shared" si="0"/>
        <v>8.6511514560741318</v>
      </c>
      <c r="H17" s="83"/>
      <c r="I17" s="80">
        <f>'A TV'!$S$39</f>
        <v>0.55000000000000004</v>
      </c>
      <c r="J17" s="80">
        <f>'A TV'!$S$21</f>
        <v>0.46</v>
      </c>
      <c r="K17" s="99">
        <f t="shared" si="1"/>
        <v>16.363636363636374</v>
      </c>
      <c r="L17" s="137"/>
      <c r="M17" s="62">
        <f>'A TV'!$S$44</f>
        <v>17.460317460317459</v>
      </c>
      <c r="N17" s="62">
        <f>'A TV'!$S$26</f>
        <v>17.460317460317459</v>
      </c>
      <c r="O17" s="63">
        <f t="shared" si="2"/>
        <v>0</v>
      </c>
    </row>
    <row r="18" spans="1:15" x14ac:dyDescent="0.25">
      <c r="A18" s="105"/>
      <c r="B18" s="144" t="s">
        <v>24</v>
      </c>
      <c r="C18" s="145" t="s">
        <v>12</v>
      </c>
      <c r="D18" s="145"/>
      <c r="E18" s="62">
        <f>'B TH'!$S$38</f>
        <v>0.64577777777777778</v>
      </c>
      <c r="F18" s="62">
        <f>'B TH'!$S$20</f>
        <v>0.55266666666666664</v>
      </c>
      <c r="G18" s="133">
        <f t="shared" si="0"/>
        <v>14.418444597384735</v>
      </c>
      <c r="H18" s="146"/>
      <c r="I18" s="62">
        <f>'B TH'!$S$39</f>
        <v>0.2</v>
      </c>
      <c r="J18" s="62">
        <f>'B TH'!$S$21</f>
        <v>0.11</v>
      </c>
      <c r="K18" s="133">
        <f t="shared" si="1"/>
        <v>45.000000000000007</v>
      </c>
      <c r="L18" s="150"/>
      <c r="M18" s="62">
        <f>'B TH'!$S$44</f>
        <v>8.8888888888888893</v>
      </c>
      <c r="N18" s="62">
        <f>'B TH'!$S$26</f>
        <v>6.666666666666667</v>
      </c>
      <c r="O18" s="63">
        <f t="shared" si="2"/>
        <v>25</v>
      </c>
    </row>
    <row r="19" spans="1:15" x14ac:dyDescent="0.25">
      <c r="A19" s="105"/>
      <c r="B19" s="144"/>
      <c r="C19" s="145" t="s">
        <v>15</v>
      </c>
      <c r="D19" s="145"/>
      <c r="E19" s="62">
        <f>'B TV'!$S$38</f>
        <v>0.72666666666666657</v>
      </c>
      <c r="F19" s="62">
        <f>'B TV'!$S$20</f>
        <v>0.63222222222222224</v>
      </c>
      <c r="G19" s="133">
        <f t="shared" si="0"/>
        <v>12.996941896024452</v>
      </c>
      <c r="H19" s="146"/>
      <c r="I19" s="62">
        <f>'B TV'!$S$39</f>
        <v>0.26</v>
      </c>
      <c r="J19" s="62">
        <f>'B TV'!$S$21</f>
        <v>0.17</v>
      </c>
      <c r="K19" s="133">
        <f t="shared" si="1"/>
        <v>34.615384615384613</v>
      </c>
      <c r="L19" s="150"/>
      <c r="M19" s="62">
        <f>'B TV'!$S$44</f>
        <v>8.8888888888888893</v>
      </c>
      <c r="N19" s="62">
        <f>'B TV'!$S$26</f>
        <v>6.666666666666667</v>
      </c>
      <c r="O19" s="63">
        <f t="shared" si="2"/>
        <v>25</v>
      </c>
    </row>
    <row r="20" spans="1:15" x14ac:dyDescent="0.25">
      <c r="A20" s="105"/>
      <c r="B20" s="92" t="s">
        <v>13</v>
      </c>
      <c r="C20" s="93" t="s">
        <v>12</v>
      </c>
      <c r="D20" s="93"/>
      <c r="E20" s="80">
        <f>'Køkken TH'!$S$38</f>
        <v>0.74999999999999989</v>
      </c>
      <c r="F20" s="80">
        <f>'Køkken TH'!$S$20</f>
        <v>0.71857142857142853</v>
      </c>
      <c r="G20" s="99">
        <f t="shared" si="0"/>
        <v>4.1904761904761756</v>
      </c>
      <c r="H20" s="83"/>
      <c r="I20" s="80">
        <f>'Køkken TH'!$S$39</f>
        <v>0.25</v>
      </c>
      <c r="J20" s="80">
        <f>'Køkken TH'!$S$21</f>
        <v>0.21</v>
      </c>
      <c r="K20" s="99">
        <f t="shared" si="1"/>
        <v>16</v>
      </c>
      <c r="L20" s="137"/>
      <c r="M20" s="62">
        <f>'Køkken TH'!$S$44</f>
        <v>14.285714285714285</v>
      </c>
      <c r="N20" s="62">
        <f>'Køkken TH'!$S$26</f>
        <v>14.285714285714285</v>
      </c>
      <c r="O20" s="63">
        <f t="shared" si="2"/>
        <v>0</v>
      </c>
    </row>
    <row r="21" spans="1:15" x14ac:dyDescent="0.25">
      <c r="A21" s="106"/>
      <c r="B21" s="88"/>
      <c r="C21" s="89" t="s">
        <v>15</v>
      </c>
      <c r="D21" s="89"/>
      <c r="E21" s="81">
        <f>'Køkken TV'!$S$38</f>
        <v>0.56380952380952387</v>
      </c>
      <c r="F21" s="81">
        <f>'Køkken TV'!$S$20</f>
        <v>0.5261904761904761</v>
      </c>
      <c r="G21" s="100">
        <f t="shared" si="0"/>
        <v>6.6722972972973196</v>
      </c>
      <c r="H21" s="84"/>
      <c r="I21" s="81">
        <f>'Køkken TV'!$S$39</f>
        <v>0.25</v>
      </c>
      <c r="J21" s="81">
        <f>'Køkken TH'!$S$21</f>
        <v>0.21</v>
      </c>
      <c r="K21" s="100">
        <f t="shared" si="1"/>
        <v>16</v>
      </c>
      <c r="L21" s="138"/>
      <c r="M21" s="67">
        <f>'Køkken TV'!$S$44</f>
        <v>9.5238095238095237</v>
      </c>
      <c r="N21" s="67">
        <f>'Køkken TV'!$S$26</f>
        <v>9.5238095238095237</v>
      </c>
      <c r="O21" s="68">
        <f t="shared" si="2"/>
        <v>0</v>
      </c>
    </row>
    <row r="22" spans="1:15" x14ac:dyDescent="0.25">
      <c r="A22" s="104" t="s">
        <v>29</v>
      </c>
      <c r="B22" s="142" t="s">
        <v>23</v>
      </c>
      <c r="C22" s="143" t="s">
        <v>12</v>
      </c>
      <c r="D22" s="143"/>
      <c r="E22" s="59">
        <f>'A TH'!$S$47</f>
        <v>1.5614285714285712</v>
      </c>
      <c r="F22" s="62">
        <f>'A TH'!$S$20</f>
        <v>1.4592063492063494</v>
      </c>
      <c r="G22" s="133">
        <f t="shared" si="0"/>
        <v>6.5467113957507053</v>
      </c>
      <c r="H22" s="146"/>
      <c r="I22" s="62">
        <f>'A TH'!$S$48</f>
        <v>0.75</v>
      </c>
      <c r="J22" s="59">
        <f>'A TH'!$S$21</f>
        <v>0.66</v>
      </c>
      <c r="K22" s="133">
        <f t="shared" si="1"/>
        <v>12</v>
      </c>
      <c r="L22" s="136"/>
      <c r="M22" s="59">
        <f>'A TH'!$S$53</f>
        <v>20.634920634920633</v>
      </c>
      <c r="N22" s="59">
        <f>'A TH'!$S$26</f>
        <v>20.634920634920633</v>
      </c>
      <c r="O22" s="63">
        <f t="shared" si="2"/>
        <v>0</v>
      </c>
    </row>
    <row r="23" spans="1:15" x14ac:dyDescent="0.25">
      <c r="A23" s="105"/>
      <c r="B23" s="144"/>
      <c r="C23" s="145" t="s">
        <v>15</v>
      </c>
      <c r="D23" s="145"/>
      <c r="E23" s="62">
        <f>'A TV'!$S$47</f>
        <v>1.353968253968254</v>
      </c>
      <c r="F23" s="62">
        <f>'A TV'!$S$20</f>
        <v>1.19</v>
      </c>
      <c r="G23" s="133">
        <f t="shared" si="0"/>
        <v>12.110199296600243</v>
      </c>
      <c r="H23" s="146"/>
      <c r="I23" s="62">
        <f>'A TV'!$S$48</f>
        <v>0.6</v>
      </c>
      <c r="J23" s="62">
        <f>'A TV'!$S$21</f>
        <v>0.46</v>
      </c>
      <c r="K23" s="133">
        <f t="shared" si="1"/>
        <v>23.333333333333329</v>
      </c>
      <c r="L23" s="137"/>
      <c r="M23" s="62">
        <f>'A TV'!$S$53</f>
        <v>17.460317460317459</v>
      </c>
      <c r="N23" s="62">
        <f>'A TV'!$S$26</f>
        <v>17.460317460317459</v>
      </c>
      <c r="O23" s="63">
        <f t="shared" si="2"/>
        <v>0</v>
      </c>
    </row>
    <row r="24" spans="1:15" x14ac:dyDescent="0.25">
      <c r="A24" s="105"/>
      <c r="B24" s="92" t="s">
        <v>24</v>
      </c>
      <c r="C24" s="93" t="s">
        <v>12</v>
      </c>
      <c r="D24" s="93"/>
      <c r="E24" s="80">
        <f>'B TH'!$S$47</f>
        <v>0.69488888888888911</v>
      </c>
      <c r="F24" s="80">
        <f>'B TH'!$S$20</f>
        <v>0.55266666666666664</v>
      </c>
      <c r="G24" s="99">
        <f t="shared" si="0"/>
        <v>20.466901183242754</v>
      </c>
      <c r="H24" s="83"/>
      <c r="I24" s="80">
        <f>'B TH'!$S$48</f>
        <v>0.25</v>
      </c>
      <c r="J24" s="80">
        <f>'B TH'!$S$21</f>
        <v>0.11</v>
      </c>
      <c r="K24" s="99">
        <f t="shared" si="1"/>
        <v>56</v>
      </c>
      <c r="L24" s="137"/>
      <c r="M24" s="62">
        <f>'B TH'!$S$53</f>
        <v>8.8888888888888893</v>
      </c>
      <c r="N24" s="62">
        <f>'B TH'!$S$26</f>
        <v>6.666666666666667</v>
      </c>
      <c r="O24" s="63">
        <f t="shared" si="2"/>
        <v>25</v>
      </c>
    </row>
    <row r="25" spans="1:15" x14ac:dyDescent="0.25">
      <c r="A25" s="105"/>
      <c r="B25" s="92"/>
      <c r="C25" s="93" t="s">
        <v>15</v>
      </c>
      <c r="D25" s="93"/>
      <c r="E25" s="80">
        <f>'B TV'!$S$47</f>
        <v>0.78466666666666651</v>
      </c>
      <c r="F25" s="80">
        <f>'B TV'!$S$20</f>
        <v>0.63222222222222224</v>
      </c>
      <c r="G25" s="99">
        <f t="shared" si="0"/>
        <v>19.427924100821286</v>
      </c>
      <c r="H25" s="83"/>
      <c r="I25" s="80">
        <f>'B TV'!$S$48</f>
        <v>0.31</v>
      </c>
      <c r="J25" s="80">
        <f>'B TV'!$S$21</f>
        <v>0.17</v>
      </c>
      <c r="K25" s="99">
        <f t="shared" si="1"/>
        <v>45.161290322580641</v>
      </c>
      <c r="L25" s="137"/>
      <c r="M25" s="62">
        <f>'B TV'!$S$53</f>
        <v>8.8888888888888893</v>
      </c>
      <c r="N25" s="62">
        <f>'B TV'!$S$26</f>
        <v>6.666666666666667</v>
      </c>
      <c r="O25" s="63">
        <f t="shared" si="2"/>
        <v>25</v>
      </c>
    </row>
    <row r="26" spans="1:15" x14ac:dyDescent="0.25">
      <c r="A26" s="105"/>
      <c r="B26" s="144" t="s">
        <v>13</v>
      </c>
      <c r="C26" s="145" t="s">
        <v>12</v>
      </c>
      <c r="D26" s="145"/>
      <c r="E26" s="62">
        <f>'Køkken TH'!$S$47</f>
        <v>0.78190476190476199</v>
      </c>
      <c r="F26" s="62">
        <f>'Køkken TH'!$S$20</f>
        <v>0.71857142857142853</v>
      </c>
      <c r="G26" s="133">
        <f t="shared" si="0"/>
        <v>8.0998781973203506</v>
      </c>
      <c r="H26" s="146"/>
      <c r="I26" s="62">
        <f>'Køkken TH'!$S$48</f>
        <v>0.28000000000000003</v>
      </c>
      <c r="J26" s="62">
        <f>'Køkken TH'!$S$21</f>
        <v>0.21</v>
      </c>
      <c r="K26" s="133">
        <f t="shared" si="1"/>
        <v>25.000000000000014</v>
      </c>
      <c r="L26" s="137"/>
      <c r="M26" s="62">
        <f>'Køkken TH'!$S$53</f>
        <v>14.285714285714285</v>
      </c>
      <c r="N26" s="62">
        <f>'Køkken TH'!$S$26</f>
        <v>14.285714285714285</v>
      </c>
      <c r="O26" s="63">
        <f t="shared" si="2"/>
        <v>0</v>
      </c>
    </row>
    <row r="27" spans="1:15" x14ac:dyDescent="0.25">
      <c r="A27" s="106"/>
      <c r="B27" s="147"/>
      <c r="C27" s="148" t="s">
        <v>15</v>
      </c>
      <c r="D27" s="148"/>
      <c r="E27" s="67">
        <f>'Køkken TV'!$S$47</f>
        <v>0.59333333333333316</v>
      </c>
      <c r="F27" s="67">
        <f>'Køkken TV'!$S$20</f>
        <v>0.5261904761904761</v>
      </c>
      <c r="G27" s="134">
        <f t="shared" si="0"/>
        <v>11.316211878009625</v>
      </c>
      <c r="H27" s="149"/>
      <c r="I27" s="67">
        <f>'Køkken TV'!$S$48</f>
        <v>0.28999999999999998</v>
      </c>
      <c r="J27" s="67">
        <f>'Køkken TH'!$S$21</f>
        <v>0.21</v>
      </c>
      <c r="K27" s="134">
        <f t="shared" si="1"/>
        <v>27.58620689655173</v>
      </c>
      <c r="L27" s="138"/>
      <c r="M27" s="67">
        <f>'Køkken TV'!$S$53</f>
        <v>9.5238095238095237</v>
      </c>
      <c r="N27" s="67">
        <f>'Køkken TV'!$S$26</f>
        <v>9.5238095238095237</v>
      </c>
      <c r="O27" s="68">
        <f t="shared" si="2"/>
        <v>0</v>
      </c>
    </row>
    <row r="28" spans="1:15" x14ac:dyDescent="0.25">
      <c r="A28" s="104" t="s">
        <v>30</v>
      </c>
      <c r="B28" s="90" t="s">
        <v>23</v>
      </c>
      <c r="C28" s="91" t="s">
        <v>12</v>
      </c>
      <c r="D28" s="91"/>
      <c r="E28" s="77">
        <f>'A TH'!$S$56</f>
        <v>1.6187301587301586</v>
      </c>
      <c r="F28" s="80">
        <f>'A TH'!$S$20</f>
        <v>1.4592063492063494</v>
      </c>
      <c r="G28" s="99">
        <f t="shared" si="0"/>
        <v>9.854873504608733</v>
      </c>
      <c r="H28" s="83"/>
      <c r="I28" s="80">
        <f>'A TH'!$S$57</f>
        <v>0.81</v>
      </c>
      <c r="J28" s="77">
        <f>'A TH'!$S$21</f>
        <v>0.66</v>
      </c>
      <c r="K28" s="99">
        <f t="shared" si="1"/>
        <v>18.518518518518519</v>
      </c>
      <c r="L28" s="136"/>
      <c r="M28" s="59">
        <f>'A TH'!$S$62</f>
        <v>20.634920634920633</v>
      </c>
      <c r="N28" s="59">
        <f>'A TH'!$S$26</f>
        <v>20.634920634920633</v>
      </c>
      <c r="O28" s="63">
        <f t="shared" si="2"/>
        <v>0</v>
      </c>
    </row>
    <row r="29" spans="1:15" x14ac:dyDescent="0.25">
      <c r="A29" s="105"/>
      <c r="B29" s="92"/>
      <c r="C29" s="93" t="s">
        <v>15</v>
      </c>
      <c r="D29" s="93"/>
      <c r="E29" s="80">
        <f>'A TV'!$S$56</f>
        <v>1.4092063492063496</v>
      </c>
      <c r="F29" s="80">
        <f>'A TV'!$S$20</f>
        <v>1.19</v>
      </c>
      <c r="G29" s="99">
        <f t="shared" si="0"/>
        <v>15.555305248929969</v>
      </c>
      <c r="H29" s="83"/>
      <c r="I29" s="80">
        <f>'A TV'!$S$57</f>
        <v>0.65</v>
      </c>
      <c r="J29" s="80">
        <f>'A TV'!$S$21</f>
        <v>0.46</v>
      </c>
      <c r="K29" s="99">
        <f t="shared" si="1"/>
        <v>29.230769230769226</v>
      </c>
      <c r="L29" s="137"/>
      <c r="M29" s="62">
        <f>'A TV'!$S$62</f>
        <v>19.047619047619047</v>
      </c>
      <c r="N29" s="62">
        <f>'A TV'!$S$26</f>
        <v>17.460317460317459</v>
      </c>
      <c r="O29" s="63">
        <f t="shared" si="2"/>
        <v>8.3333333333333428</v>
      </c>
    </row>
    <row r="30" spans="1:15" x14ac:dyDescent="0.25">
      <c r="A30" s="105"/>
      <c r="B30" s="144" t="s">
        <v>24</v>
      </c>
      <c r="C30" s="145" t="s">
        <v>12</v>
      </c>
      <c r="D30" s="145"/>
      <c r="E30" s="62">
        <f>'B TH'!$S$56</f>
        <v>0.73377777777777764</v>
      </c>
      <c r="F30" s="62">
        <f>'B TH'!$S$20</f>
        <v>0.55266666666666664</v>
      </c>
      <c r="G30" s="133">
        <f t="shared" si="0"/>
        <v>24.682010902483327</v>
      </c>
      <c r="H30" s="146"/>
      <c r="I30" s="62">
        <f>'B TH'!$S$57</f>
        <v>0.28000000000000003</v>
      </c>
      <c r="J30" s="62">
        <f>'B TH'!$S$21</f>
        <v>0.11</v>
      </c>
      <c r="K30" s="133">
        <f t="shared" si="1"/>
        <v>60.714285714285715</v>
      </c>
      <c r="L30" s="137"/>
      <c r="M30" s="62">
        <f>'B TH'!$S$62</f>
        <v>8.8888888888888893</v>
      </c>
      <c r="N30" s="62">
        <f>'B TH'!$S$26</f>
        <v>6.666666666666667</v>
      </c>
      <c r="O30" s="63">
        <f t="shared" si="2"/>
        <v>25</v>
      </c>
    </row>
    <row r="31" spans="1:15" x14ac:dyDescent="0.25">
      <c r="A31" s="105"/>
      <c r="B31" s="144"/>
      <c r="C31" s="145" t="s">
        <v>15</v>
      </c>
      <c r="D31" s="145"/>
      <c r="E31" s="62">
        <f>'B TV'!$S$56</f>
        <v>0.82733333333333325</v>
      </c>
      <c r="F31" s="62">
        <f>'B TV'!$S$20</f>
        <v>0.63222222222222224</v>
      </c>
      <c r="G31" s="133">
        <f t="shared" si="0"/>
        <v>23.583131882890129</v>
      </c>
      <c r="H31" s="146"/>
      <c r="I31" s="62">
        <f>'B TV'!$S$57</f>
        <v>0.35</v>
      </c>
      <c r="J31" s="62">
        <f>'B TV'!$S$21</f>
        <v>0.17</v>
      </c>
      <c r="K31" s="133">
        <f t="shared" si="1"/>
        <v>51.428571428571423</v>
      </c>
      <c r="L31" s="137"/>
      <c r="M31" s="62">
        <f>'B TV'!$S$62</f>
        <v>11.111111111111111</v>
      </c>
      <c r="N31" s="62">
        <f>'B TV'!$S$26</f>
        <v>6.666666666666667</v>
      </c>
      <c r="O31" s="63">
        <f t="shared" si="2"/>
        <v>39.999999999999993</v>
      </c>
    </row>
    <row r="32" spans="1:15" x14ac:dyDescent="0.25">
      <c r="A32" s="105"/>
      <c r="B32" s="92" t="s">
        <v>13</v>
      </c>
      <c r="C32" s="93" t="s">
        <v>12</v>
      </c>
      <c r="D32" s="93"/>
      <c r="E32" s="80">
        <f>'Køkken TH'!$S$56</f>
        <v>0.81285714285714283</v>
      </c>
      <c r="F32" s="80">
        <f>'Køkken TH'!$S$20</f>
        <v>0.71857142857142853</v>
      </c>
      <c r="G32" s="99">
        <f t="shared" si="0"/>
        <v>11.599297012302287</v>
      </c>
      <c r="H32" s="83"/>
      <c r="I32" s="80">
        <f>'Køkken TH'!$S$57</f>
        <v>0.32</v>
      </c>
      <c r="J32" s="80">
        <f>'Køkken TH'!$S$21</f>
        <v>0.21</v>
      </c>
      <c r="K32" s="99">
        <f t="shared" si="1"/>
        <v>34.375</v>
      </c>
      <c r="L32" s="137"/>
      <c r="M32" s="62">
        <f>'Køkken TH'!$S$62</f>
        <v>14.285714285714285</v>
      </c>
      <c r="N32" s="62">
        <f>'Køkken TH'!$S$26</f>
        <v>14.285714285714285</v>
      </c>
      <c r="O32" s="63">
        <f t="shared" si="2"/>
        <v>0</v>
      </c>
    </row>
    <row r="33" spans="1:15" x14ac:dyDescent="0.25">
      <c r="A33" s="106"/>
      <c r="B33" s="88"/>
      <c r="C33" s="89" t="s">
        <v>15</v>
      </c>
      <c r="D33" s="89"/>
      <c r="E33" s="81">
        <f>'Køkken TV'!$S$56</f>
        <v>0.61809523809523803</v>
      </c>
      <c r="F33" s="81">
        <f>'Køkken TV'!$S$20</f>
        <v>0.5261904761904761</v>
      </c>
      <c r="G33" s="100">
        <f t="shared" si="0"/>
        <v>14.869029275808941</v>
      </c>
      <c r="H33" s="84"/>
      <c r="I33" s="81">
        <f>'Køkken TV'!$S$57</f>
        <v>0.32</v>
      </c>
      <c r="J33" s="81">
        <f>'Køkken TH'!$S$21</f>
        <v>0.21</v>
      </c>
      <c r="K33" s="100">
        <f t="shared" si="1"/>
        <v>34.375</v>
      </c>
      <c r="L33" s="138"/>
      <c r="M33" s="67">
        <f>'Køkken TV'!$S$62</f>
        <v>9.5238095238095237</v>
      </c>
      <c r="N33" s="67">
        <f>'Køkken TV'!$S$26</f>
        <v>9.5238095238095237</v>
      </c>
      <c r="O33" s="68">
        <f t="shared" si="2"/>
        <v>0</v>
      </c>
    </row>
    <row r="34" spans="1:15" x14ac:dyDescent="0.25">
      <c r="A34" s="85"/>
      <c r="B34" s="85"/>
      <c r="C34" s="86"/>
      <c r="D34" s="86"/>
      <c r="E34" s="87"/>
      <c r="F34" s="86"/>
      <c r="G34" s="101"/>
      <c r="H34" s="85"/>
      <c r="I34" s="85"/>
      <c r="J34" s="86"/>
      <c r="K34" s="101"/>
    </row>
  </sheetData>
  <mergeCells count="8">
    <mergeCell ref="A22:A27"/>
    <mergeCell ref="A28:A33"/>
    <mergeCell ref="J1:K1"/>
    <mergeCell ref="M1:O1"/>
    <mergeCell ref="A4:A9"/>
    <mergeCell ref="A10:A15"/>
    <mergeCell ref="E1:G1"/>
    <mergeCell ref="A16:A21"/>
  </mergeCells>
  <conditionalFormatting sqref="O4:O33">
    <cfRule type="iconSet" priority="11">
      <iconSet iconSet="3Arrows">
        <cfvo type="percent" val="0"/>
        <cfvo type="num" val="0"/>
        <cfvo type="num" val="0" gte="0"/>
      </iconSet>
    </cfRule>
  </conditionalFormatting>
  <conditionalFormatting sqref="K4:K9">
    <cfRule type="iconSet" priority="10">
      <iconSet iconSet="3Arrows">
        <cfvo type="percent" val="0"/>
        <cfvo type="num" val="0"/>
        <cfvo type="num" val="0" gte="0"/>
      </iconSet>
    </cfRule>
  </conditionalFormatting>
  <conditionalFormatting sqref="G4:G9">
    <cfRule type="iconSet" priority="9">
      <iconSet iconSet="3Arrows">
        <cfvo type="percent" val="0"/>
        <cfvo type="num" val="0"/>
        <cfvo type="num" val="0" gte="0"/>
      </iconSet>
    </cfRule>
  </conditionalFormatting>
  <conditionalFormatting sqref="K10:K15">
    <cfRule type="iconSet" priority="8">
      <iconSet iconSet="3Arrows">
        <cfvo type="percent" val="0"/>
        <cfvo type="num" val="0"/>
        <cfvo type="num" val="0" gte="0"/>
      </iconSet>
    </cfRule>
  </conditionalFormatting>
  <conditionalFormatting sqref="K16:K21">
    <cfRule type="iconSet" priority="7">
      <iconSet iconSet="3Arrows">
        <cfvo type="percent" val="0"/>
        <cfvo type="num" val="0"/>
        <cfvo type="num" val="0" gte="0"/>
      </iconSet>
    </cfRule>
  </conditionalFormatting>
  <conditionalFormatting sqref="K22:K27">
    <cfRule type="iconSet" priority="6">
      <iconSet iconSet="3Arrows">
        <cfvo type="percent" val="0"/>
        <cfvo type="num" val="0"/>
        <cfvo type="num" val="0" gte="0"/>
      </iconSet>
    </cfRule>
  </conditionalFormatting>
  <conditionalFormatting sqref="K28:K33">
    <cfRule type="iconSet" priority="5">
      <iconSet iconSet="3Arrows">
        <cfvo type="percent" val="0"/>
        <cfvo type="num" val="0"/>
        <cfvo type="num" val="0" gte="0"/>
      </iconSet>
    </cfRule>
  </conditionalFormatting>
  <conditionalFormatting sqref="G10:G15">
    <cfRule type="iconSet" priority="4">
      <iconSet iconSet="3Arrows">
        <cfvo type="percent" val="0"/>
        <cfvo type="num" val="0"/>
        <cfvo type="num" val="0" gte="0"/>
      </iconSet>
    </cfRule>
  </conditionalFormatting>
  <conditionalFormatting sqref="G16:G21">
    <cfRule type="iconSet" priority="3">
      <iconSet iconSet="3Arrows">
        <cfvo type="percent" val="0"/>
        <cfvo type="num" val="0"/>
        <cfvo type="num" val="0" gte="0"/>
      </iconSet>
    </cfRule>
  </conditionalFormatting>
  <conditionalFormatting sqref="G22:G27">
    <cfRule type="iconSet" priority="2">
      <iconSet iconSet="3Arrows">
        <cfvo type="percent" val="0"/>
        <cfvo type="num" val="0"/>
        <cfvo type="num" val="0" gte="0"/>
      </iconSet>
    </cfRule>
  </conditionalFormatting>
  <conditionalFormatting sqref="G28:G33">
    <cfRule type="iconSet" priority="1">
      <iconSet iconSet="3Arrows">
        <cfvo type="percent" val="0"/>
        <cfvo type="num" val="0"/>
        <cfvo type="num" val="0" gte="0"/>
      </iconSet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zoomScaleNormal="100" zoomScaleSheetLayoutView="100" workbookViewId="0">
      <selection activeCell="O10" sqref="O10:V12"/>
    </sheetView>
  </sheetViews>
  <sheetFormatPr defaultRowHeight="11.25" x14ac:dyDescent="0.2"/>
  <cols>
    <col min="1" max="6" width="4.5703125" style="2" bestFit="1" customWidth="1"/>
    <col min="7" max="7" width="4.42578125" style="2" bestFit="1" customWidth="1"/>
    <col min="8" max="8" width="4.5703125" style="2" bestFit="1" customWidth="1"/>
    <col min="9" max="10" width="4.42578125" style="2" bestFit="1" customWidth="1"/>
    <col min="11" max="11" width="4.5703125" style="2" bestFit="1" customWidth="1"/>
    <col min="12" max="12" width="4.42578125" style="2" bestFit="1" customWidth="1"/>
    <col min="13" max="13" width="4.5703125" style="2" bestFit="1" customWidth="1"/>
    <col min="14" max="14" width="4.42578125" style="2" bestFit="1" customWidth="1"/>
    <col min="15" max="15" width="4.5703125" style="2" bestFit="1" customWidth="1"/>
    <col min="16" max="16" width="4.42578125" style="2" bestFit="1" customWidth="1"/>
    <col min="17" max="17" width="4.5703125" style="2" bestFit="1" customWidth="1"/>
    <col min="18" max="22" width="4" style="2" bestFit="1" customWidth="1"/>
    <col min="23" max="16384" width="9.140625" style="2"/>
  </cols>
  <sheetData>
    <row r="1" spans="1:27" ht="12" x14ac:dyDescent="0.2">
      <c r="A1" s="53">
        <v>4.2</v>
      </c>
      <c r="B1" s="53">
        <v>2.4</v>
      </c>
      <c r="C1" s="53">
        <v>1.25</v>
      </c>
      <c r="D1" s="53">
        <v>0.67</v>
      </c>
      <c r="E1" s="53">
        <v>0.42</v>
      </c>
      <c r="F1" s="53">
        <v>0.28000000000000003</v>
      </c>
      <c r="G1" s="53">
        <v>0.2</v>
      </c>
      <c r="H1" s="53">
        <v>0.14000000000000001</v>
      </c>
      <c r="I1" s="53">
        <v>0.11</v>
      </c>
      <c r="J1" s="53">
        <v>0.09</v>
      </c>
      <c r="K1" s="53">
        <v>0.1</v>
      </c>
      <c r="L1" s="53">
        <v>0.12</v>
      </c>
      <c r="M1" s="53">
        <v>0.15</v>
      </c>
      <c r="N1" s="53">
        <v>0.19</v>
      </c>
      <c r="O1" s="53">
        <v>0.37</v>
      </c>
      <c r="P1" s="53">
        <v>0.85</v>
      </c>
      <c r="Q1" s="53">
        <v>1.64</v>
      </c>
      <c r="R1" s="53">
        <v>2.87</v>
      </c>
      <c r="S1" s="53"/>
      <c r="T1" s="53"/>
      <c r="U1" s="53"/>
      <c r="V1" s="53"/>
    </row>
    <row r="2" spans="1:27" ht="12" x14ac:dyDescent="0.2">
      <c r="A2" s="53">
        <v>7.65</v>
      </c>
      <c r="B2" s="53">
        <v>3.19</v>
      </c>
      <c r="C2" s="53">
        <v>1.52</v>
      </c>
      <c r="D2" s="53">
        <v>0.76</v>
      </c>
      <c r="E2" s="53">
        <v>0.49</v>
      </c>
      <c r="F2" s="53">
        <v>0.3</v>
      </c>
      <c r="G2" s="53">
        <v>0.19</v>
      </c>
      <c r="H2" s="53">
        <v>0.13</v>
      </c>
      <c r="I2" s="53">
        <v>0.12</v>
      </c>
      <c r="J2" s="53">
        <v>0.1</v>
      </c>
      <c r="K2" s="53">
        <v>0.13</v>
      </c>
      <c r="L2" s="53">
        <v>0.14000000000000001</v>
      </c>
      <c r="M2" s="53">
        <v>0.16</v>
      </c>
      <c r="N2" s="53">
        <v>0.19</v>
      </c>
      <c r="O2" s="53">
        <v>0.4</v>
      </c>
      <c r="P2" s="53">
        <v>0.94</v>
      </c>
      <c r="Q2" s="53">
        <v>2.0299999999999998</v>
      </c>
      <c r="R2" s="53">
        <v>4.76</v>
      </c>
      <c r="S2" s="53"/>
      <c r="T2" s="53"/>
      <c r="U2" s="53"/>
      <c r="V2" s="53"/>
    </row>
    <row r="3" spans="1:27" ht="12" x14ac:dyDescent="0.2">
      <c r="A3" s="53">
        <v>6.1</v>
      </c>
      <c r="B3" s="53">
        <v>2.9</v>
      </c>
      <c r="C3" s="53">
        <v>1.46</v>
      </c>
      <c r="D3" s="53">
        <v>0.86</v>
      </c>
      <c r="E3" s="53">
        <v>0.51</v>
      </c>
      <c r="F3" s="53">
        <v>0.32</v>
      </c>
      <c r="G3" s="53">
        <v>0.21</v>
      </c>
      <c r="H3" s="53">
        <v>0.16</v>
      </c>
      <c r="I3" s="53">
        <v>0.16</v>
      </c>
      <c r="J3" s="53">
        <v>0.15</v>
      </c>
      <c r="K3" s="53">
        <v>0.15</v>
      </c>
      <c r="L3" s="53">
        <v>0.15</v>
      </c>
      <c r="M3" s="53">
        <v>0.16</v>
      </c>
      <c r="N3" s="53">
        <v>0.19</v>
      </c>
      <c r="O3" s="53">
        <v>0.37</v>
      </c>
      <c r="P3" s="53">
        <v>0.88</v>
      </c>
      <c r="Q3" s="53">
        <v>1.81</v>
      </c>
      <c r="R3" s="53">
        <v>4.08</v>
      </c>
      <c r="S3" s="53"/>
      <c r="T3" s="53"/>
      <c r="U3" s="53"/>
      <c r="V3" s="53"/>
    </row>
    <row r="4" spans="1:27" ht="12" x14ac:dyDescent="0.2">
      <c r="A4" s="53">
        <v>0.51</v>
      </c>
      <c r="B4" s="53">
        <v>1.88</v>
      </c>
      <c r="C4" s="53">
        <v>1.47</v>
      </c>
      <c r="D4" s="53">
        <v>0.86</v>
      </c>
      <c r="E4" s="53">
        <v>0.5</v>
      </c>
      <c r="F4" s="53">
        <v>0.31</v>
      </c>
      <c r="G4" s="53">
        <v>0.22</v>
      </c>
      <c r="H4" s="53">
        <v>0.17</v>
      </c>
      <c r="I4" s="53">
        <v>0.17</v>
      </c>
      <c r="J4" s="53">
        <v>0.13</v>
      </c>
      <c r="K4" s="53">
        <v>0.13</v>
      </c>
      <c r="L4" s="53">
        <v>0.14000000000000001</v>
      </c>
      <c r="M4" s="53">
        <v>0.15</v>
      </c>
      <c r="N4" s="53">
        <v>0.18</v>
      </c>
      <c r="O4" s="53">
        <v>0.32</v>
      </c>
      <c r="P4" s="53">
        <v>0.64</v>
      </c>
      <c r="Q4" s="53">
        <v>1.1000000000000001</v>
      </c>
      <c r="R4" s="53">
        <v>1.27</v>
      </c>
      <c r="S4" s="53"/>
      <c r="T4" s="53"/>
      <c r="U4" s="53"/>
      <c r="V4" s="53"/>
    </row>
    <row r="5" spans="1:27" ht="12" x14ac:dyDescent="0.2">
      <c r="A5" s="53">
        <v>1.61</v>
      </c>
      <c r="B5" s="53">
        <v>2.23</v>
      </c>
      <c r="C5" s="53">
        <v>1.44</v>
      </c>
      <c r="D5" s="53">
        <v>0.84</v>
      </c>
      <c r="E5" s="53">
        <v>0.51</v>
      </c>
      <c r="F5" s="53">
        <v>0.31</v>
      </c>
      <c r="G5" s="53">
        <v>0.2</v>
      </c>
      <c r="H5" s="53">
        <v>0.15</v>
      </c>
      <c r="I5" s="53">
        <v>0.13</v>
      </c>
      <c r="J5" s="53">
        <v>0.09</v>
      </c>
      <c r="K5" s="53">
        <v>0.1</v>
      </c>
      <c r="L5" s="53">
        <v>0.11</v>
      </c>
      <c r="M5" s="53">
        <v>0.13</v>
      </c>
      <c r="N5" s="53">
        <v>0.16</v>
      </c>
      <c r="O5" s="53">
        <v>0.25</v>
      </c>
      <c r="P5" s="53">
        <v>0.38</v>
      </c>
      <c r="Q5" s="53">
        <v>0.39</v>
      </c>
      <c r="R5" s="53">
        <v>0.25</v>
      </c>
      <c r="S5" s="53"/>
      <c r="T5" s="53"/>
      <c r="U5" s="53"/>
      <c r="V5" s="53"/>
      <c r="AA5" s="55"/>
    </row>
    <row r="6" spans="1:27" ht="12" x14ac:dyDescent="0.2">
      <c r="A6" s="53">
        <v>7.03</v>
      </c>
      <c r="B6" s="53">
        <v>3.13</v>
      </c>
      <c r="C6" s="53">
        <v>1.51</v>
      </c>
      <c r="D6" s="53">
        <v>0.82</v>
      </c>
      <c r="E6" s="53">
        <v>0.51</v>
      </c>
      <c r="F6" s="53">
        <v>0.31</v>
      </c>
      <c r="G6" s="53">
        <v>0.19</v>
      </c>
      <c r="H6" s="53">
        <v>0.14000000000000001</v>
      </c>
      <c r="I6" s="53">
        <v>0.13</v>
      </c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Z6" s="55"/>
      <c r="AA6" s="55"/>
    </row>
    <row r="7" spans="1:27" ht="12" x14ac:dyDescent="0.2">
      <c r="A7" s="53">
        <v>7.16</v>
      </c>
      <c r="B7" s="53">
        <v>3.1</v>
      </c>
      <c r="C7" s="53">
        <v>1.5</v>
      </c>
      <c r="D7" s="53">
        <v>0.77</v>
      </c>
      <c r="E7" s="53">
        <v>0.46</v>
      </c>
      <c r="F7" s="53">
        <v>0.3</v>
      </c>
      <c r="G7" s="53">
        <v>0.19</v>
      </c>
      <c r="H7" s="53">
        <v>0.13</v>
      </c>
      <c r="I7" s="53">
        <v>0.1</v>
      </c>
      <c r="J7" s="53"/>
      <c r="K7" s="53"/>
      <c r="L7" s="53"/>
      <c r="M7" s="53"/>
      <c r="N7" s="53"/>
      <c r="O7" s="53">
        <v>0.04</v>
      </c>
      <c r="P7" s="53">
        <v>0.05</v>
      </c>
      <c r="Q7" s="53">
        <v>7.0000000000000007E-2</v>
      </c>
      <c r="R7" s="53">
        <v>0.17</v>
      </c>
      <c r="S7" s="53">
        <v>0.53</v>
      </c>
      <c r="T7" s="53">
        <v>1.27</v>
      </c>
      <c r="U7" s="53">
        <v>2.44</v>
      </c>
      <c r="V7" s="53">
        <v>2.3199999999999998</v>
      </c>
      <c r="AA7" s="55"/>
    </row>
    <row r="8" spans="1:27" ht="12" x14ac:dyDescent="0.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>
        <v>0.05</v>
      </c>
      <c r="P8" s="53">
        <v>0.06</v>
      </c>
      <c r="Q8" s="53">
        <v>0.1</v>
      </c>
      <c r="R8" s="53">
        <v>0.26</v>
      </c>
      <c r="S8" s="53">
        <v>0.48</v>
      </c>
      <c r="T8" s="53">
        <v>0.89</v>
      </c>
      <c r="U8" s="53">
        <v>1.22</v>
      </c>
      <c r="V8" s="53"/>
      <c r="W8" s="55"/>
      <c r="X8" s="55"/>
      <c r="Y8" s="55"/>
      <c r="Z8" s="55"/>
    </row>
    <row r="9" spans="1:27" ht="12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>
        <v>0.05</v>
      </c>
      <c r="P9" s="53">
        <v>0.06</v>
      </c>
      <c r="Q9" s="53">
        <v>0.13</v>
      </c>
      <c r="R9" s="53">
        <v>0.23</v>
      </c>
      <c r="S9" s="53">
        <v>0.47</v>
      </c>
      <c r="T9" s="53">
        <v>0.65</v>
      </c>
      <c r="U9" s="53"/>
      <c r="V9" s="53"/>
      <c r="W9" s="55"/>
      <c r="X9" s="55"/>
      <c r="Y9" s="55"/>
      <c r="Z9" s="55"/>
      <c r="AA9" s="55"/>
    </row>
    <row r="10" spans="1:27" ht="12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>
        <v>0.06</v>
      </c>
      <c r="P10" s="53">
        <v>0.08</v>
      </c>
      <c r="Q10" s="53">
        <v>0.13</v>
      </c>
      <c r="R10" s="53">
        <v>0.26</v>
      </c>
      <c r="S10" s="53">
        <v>0.48</v>
      </c>
      <c r="T10" s="53">
        <v>0.81</v>
      </c>
      <c r="U10" s="53"/>
      <c r="V10" s="53"/>
      <c r="X10" s="55"/>
      <c r="Y10" s="55"/>
      <c r="Z10" s="55"/>
      <c r="AA10" s="55"/>
    </row>
    <row r="11" spans="1:27" ht="12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>
        <v>0.05</v>
      </c>
      <c r="P11" s="53">
        <v>7.0000000000000007E-2</v>
      </c>
      <c r="Q11" s="53">
        <v>0.1</v>
      </c>
      <c r="R11" s="53">
        <v>0.23</v>
      </c>
      <c r="S11" s="53">
        <v>0.56000000000000005</v>
      </c>
      <c r="T11" s="53">
        <v>1.1599999999999999</v>
      </c>
      <c r="U11" s="53">
        <v>2.0699999999999998</v>
      </c>
      <c r="V11" s="53"/>
      <c r="X11" s="55"/>
      <c r="Y11" s="55"/>
      <c r="Z11" s="55"/>
      <c r="AA11" s="55"/>
    </row>
    <row r="12" spans="1:27" ht="12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>
        <v>0.05</v>
      </c>
      <c r="P12" s="53">
        <v>0.06</v>
      </c>
      <c r="Q12" s="53">
        <v>7.0000000000000007E-2</v>
      </c>
      <c r="R12" s="53">
        <v>0.1</v>
      </c>
      <c r="S12" s="53">
        <v>0.32</v>
      </c>
      <c r="T12" s="53">
        <v>1.36</v>
      </c>
      <c r="U12" s="53">
        <v>3.24</v>
      </c>
      <c r="V12" s="53">
        <v>4.22</v>
      </c>
      <c r="X12" s="55"/>
      <c r="Y12" s="55"/>
      <c r="Z12" s="55"/>
      <c r="AA12" s="55"/>
    </row>
    <row r="13" spans="1:27" ht="12" x14ac:dyDescent="0.2">
      <c r="A13" s="53">
        <v>7.05</v>
      </c>
      <c r="B13" s="53">
        <v>3.42</v>
      </c>
      <c r="C13" s="53">
        <v>1.75</v>
      </c>
      <c r="D13" s="53">
        <v>0.99</v>
      </c>
      <c r="E13" s="53">
        <v>0.65</v>
      </c>
      <c r="F13" s="53">
        <v>0.49</v>
      </c>
      <c r="G13" s="53">
        <v>0.37</v>
      </c>
      <c r="H13" s="53">
        <v>0.28000000000000003</v>
      </c>
      <c r="I13" s="53">
        <v>0.21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</row>
    <row r="14" spans="1:27" ht="12" x14ac:dyDescent="0.2">
      <c r="A14" s="53">
        <v>7.82</v>
      </c>
      <c r="B14" s="53">
        <v>3.52</v>
      </c>
      <c r="C14" s="53">
        <v>1.8</v>
      </c>
      <c r="D14" s="53">
        <v>1.0900000000000001</v>
      </c>
      <c r="E14" s="53">
        <v>0.74</v>
      </c>
      <c r="F14" s="53">
        <v>0.53</v>
      </c>
      <c r="G14" s="53">
        <v>0.4</v>
      </c>
      <c r="H14" s="53">
        <v>0.28999999999999998</v>
      </c>
      <c r="I14" s="53">
        <v>0.24</v>
      </c>
      <c r="J14" s="53">
        <v>0.08</v>
      </c>
      <c r="K14" s="53">
        <v>0.09</v>
      </c>
      <c r="L14" s="53">
        <v>0.1</v>
      </c>
      <c r="M14" s="53">
        <v>0.11</v>
      </c>
      <c r="N14" s="53">
        <v>0.12</v>
      </c>
      <c r="O14" s="53">
        <v>0.19</v>
      </c>
      <c r="P14" s="53">
        <v>0.3</v>
      </c>
      <c r="Q14" s="53">
        <v>0.28999999999999998</v>
      </c>
      <c r="R14" s="53">
        <v>0.14000000000000001</v>
      </c>
      <c r="S14" s="53"/>
      <c r="T14" s="53"/>
      <c r="U14" s="53"/>
      <c r="V14" s="53"/>
    </row>
    <row r="15" spans="1:27" ht="12" x14ac:dyDescent="0.2">
      <c r="A15" s="53">
        <v>3.63</v>
      </c>
      <c r="B15" s="53">
        <v>2.69</v>
      </c>
      <c r="C15" s="53">
        <v>1.74</v>
      </c>
      <c r="D15" s="53">
        <v>1.17</v>
      </c>
      <c r="E15" s="53">
        <v>0.79</v>
      </c>
      <c r="F15" s="53">
        <v>0.55000000000000004</v>
      </c>
      <c r="G15" s="53">
        <v>0.39</v>
      </c>
      <c r="H15" s="53">
        <v>0.28999999999999998</v>
      </c>
      <c r="I15" s="53">
        <v>0.24</v>
      </c>
      <c r="J15" s="53">
        <v>0.11</v>
      </c>
      <c r="K15" s="53">
        <v>0.11</v>
      </c>
      <c r="L15" s="53">
        <v>0.12</v>
      </c>
      <c r="M15" s="53">
        <v>0.12</v>
      </c>
      <c r="N15" s="53">
        <v>0.14000000000000001</v>
      </c>
      <c r="O15" s="53">
        <v>0.25</v>
      </c>
      <c r="P15" s="53">
        <v>0.56000000000000005</v>
      </c>
      <c r="Q15" s="53">
        <v>0.88</v>
      </c>
      <c r="R15" s="53">
        <v>0.78</v>
      </c>
      <c r="S15" s="53"/>
      <c r="T15" s="53"/>
      <c r="U15" s="53"/>
      <c r="V15" s="53"/>
    </row>
    <row r="16" spans="1:27" ht="12" x14ac:dyDescent="0.2">
      <c r="A16" s="53">
        <v>0.73</v>
      </c>
      <c r="B16" s="53">
        <v>2.09</v>
      </c>
      <c r="C16" s="53">
        <v>1.76</v>
      </c>
      <c r="D16" s="53">
        <v>1.1399999999999999</v>
      </c>
      <c r="E16" s="53">
        <v>0.76</v>
      </c>
      <c r="F16" s="53">
        <v>0.53</v>
      </c>
      <c r="G16" s="53">
        <v>0.38</v>
      </c>
      <c r="H16" s="53">
        <v>0.3</v>
      </c>
      <c r="I16" s="53">
        <v>0.27</v>
      </c>
      <c r="J16" s="53">
        <v>0.19</v>
      </c>
      <c r="K16" s="53">
        <v>0.14000000000000001</v>
      </c>
      <c r="L16" s="53">
        <v>0.13</v>
      </c>
      <c r="M16" s="53">
        <v>0.13</v>
      </c>
      <c r="N16" s="53">
        <v>0.15</v>
      </c>
      <c r="O16" s="53">
        <v>0.33</v>
      </c>
      <c r="P16" s="53">
        <v>0.79</v>
      </c>
      <c r="Q16" s="53">
        <v>1.67</v>
      </c>
      <c r="R16" s="53">
        <v>3.57</v>
      </c>
      <c r="S16" s="53"/>
      <c r="T16" s="53"/>
      <c r="U16" s="53"/>
      <c r="V16" s="53"/>
    </row>
    <row r="17" spans="1:22" ht="12" x14ac:dyDescent="0.2">
      <c r="A17" s="53">
        <v>5.7</v>
      </c>
      <c r="B17" s="53">
        <v>3.15</v>
      </c>
      <c r="C17" s="53">
        <v>1.77</v>
      </c>
      <c r="D17" s="53">
        <v>1.07</v>
      </c>
      <c r="E17" s="53">
        <v>0.71</v>
      </c>
      <c r="F17" s="53">
        <v>0.5</v>
      </c>
      <c r="G17" s="53">
        <v>0.38</v>
      </c>
      <c r="H17" s="53">
        <v>0.3</v>
      </c>
      <c r="I17" s="53">
        <v>0.27</v>
      </c>
      <c r="J17" s="53">
        <v>0.13</v>
      </c>
      <c r="K17" s="53">
        <v>0.13</v>
      </c>
      <c r="L17" s="53">
        <v>0.13</v>
      </c>
      <c r="M17" s="53">
        <v>0.13</v>
      </c>
      <c r="N17" s="53">
        <v>0.16</v>
      </c>
      <c r="O17" s="53">
        <v>0.35</v>
      </c>
      <c r="P17" s="53">
        <v>0.87</v>
      </c>
      <c r="Q17" s="53">
        <v>1.99</v>
      </c>
      <c r="R17" s="53">
        <v>4.7699999999999996</v>
      </c>
      <c r="S17" s="53"/>
      <c r="T17" s="53"/>
      <c r="U17" s="53"/>
      <c r="V17" s="53"/>
    </row>
    <row r="18" spans="1:22" ht="12" x14ac:dyDescent="0.2">
      <c r="A18" s="53">
        <v>8.15</v>
      </c>
      <c r="B18" s="53">
        <v>3.47</v>
      </c>
      <c r="C18" s="53">
        <v>1.82</v>
      </c>
      <c r="D18" s="53">
        <v>1.06</v>
      </c>
      <c r="E18" s="53">
        <v>0.69</v>
      </c>
      <c r="F18" s="53">
        <v>0.49</v>
      </c>
      <c r="G18" s="53">
        <v>0.35</v>
      </c>
      <c r="H18" s="53">
        <v>0.27</v>
      </c>
      <c r="I18" s="53">
        <v>0.23</v>
      </c>
      <c r="J18" s="53">
        <v>0.08</v>
      </c>
      <c r="K18" s="53">
        <v>0.1</v>
      </c>
      <c r="L18" s="53">
        <v>0.11</v>
      </c>
      <c r="M18" s="53">
        <v>0.13</v>
      </c>
      <c r="N18" s="53">
        <v>0.16</v>
      </c>
      <c r="O18" s="53">
        <v>0.35</v>
      </c>
      <c r="P18" s="53">
        <v>0.82</v>
      </c>
      <c r="Q18" s="53">
        <v>1.67</v>
      </c>
      <c r="R18" s="53">
        <v>3.29</v>
      </c>
      <c r="S18" s="53"/>
      <c r="T18" s="53"/>
      <c r="U18" s="53"/>
      <c r="V18" s="53"/>
    </row>
    <row r="19" spans="1:22" ht="12" x14ac:dyDescent="0.2">
      <c r="A19" s="53">
        <v>5.54</v>
      </c>
      <c r="B19" s="53">
        <v>2.93</v>
      </c>
      <c r="C19" s="53">
        <v>1.61</v>
      </c>
      <c r="D19" s="53">
        <v>0.97</v>
      </c>
      <c r="E19" s="53">
        <v>0.66</v>
      </c>
      <c r="F19" s="53">
        <v>0.47</v>
      </c>
      <c r="G19" s="53">
        <v>0.34</v>
      </c>
      <c r="H19" s="53">
        <v>0.26</v>
      </c>
      <c r="I19" s="53">
        <v>0.23</v>
      </c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zoomScaleNormal="100" zoomScaleSheetLayoutView="100" workbookViewId="0">
      <selection activeCell="P10" sqref="P10:W12"/>
    </sheetView>
  </sheetViews>
  <sheetFormatPr defaultRowHeight="11.25" x14ac:dyDescent="0.2"/>
  <cols>
    <col min="1" max="8" width="4" style="56" bestFit="1" customWidth="1"/>
    <col min="9" max="10" width="4" style="56" customWidth="1"/>
    <col min="11" max="23" width="4" style="56" bestFit="1" customWidth="1"/>
    <col min="24" max="16384" width="9.140625" style="56"/>
  </cols>
  <sheetData>
    <row r="1" spans="1:23" ht="12" x14ac:dyDescent="0.2">
      <c r="A1" s="53">
        <v>4.2300000000000004</v>
      </c>
      <c r="B1" s="53">
        <v>2.46</v>
      </c>
      <c r="C1" s="53">
        <v>1.32</v>
      </c>
      <c r="D1" s="53">
        <v>0.73</v>
      </c>
      <c r="E1" s="53">
        <v>0.48</v>
      </c>
      <c r="F1" s="53">
        <v>0.33</v>
      </c>
      <c r="G1" s="53">
        <v>0.25</v>
      </c>
      <c r="H1" s="53">
        <v>0.19</v>
      </c>
      <c r="I1" s="53">
        <v>0.16</v>
      </c>
      <c r="J1" s="53"/>
      <c r="K1" s="53">
        <v>0.14000000000000001</v>
      </c>
      <c r="L1" s="53">
        <v>0.15</v>
      </c>
      <c r="M1" s="53">
        <v>0.18</v>
      </c>
      <c r="N1" s="53">
        <v>0.21</v>
      </c>
      <c r="O1" s="53">
        <v>0.26</v>
      </c>
      <c r="P1" s="53">
        <v>0.47</v>
      </c>
      <c r="Q1" s="53">
        <v>0.97</v>
      </c>
      <c r="R1" s="53">
        <v>1.78</v>
      </c>
      <c r="S1" s="53">
        <v>3.01</v>
      </c>
      <c r="T1" s="53"/>
      <c r="U1" s="53"/>
      <c r="V1" s="53"/>
      <c r="W1" s="53"/>
    </row>
    <row r="2" spans="1:23" ht="12" x14ac:dyDescent="0.2">
      <c r="A2" s="53">
        <v>7.74</v>
      </c>
      <c r="B2" s="53">
        <v>3.28</v>
      </c>
      <c r="C2" s="53">
        <v>1.6</v>
      </c>
      <c r="D2" s="53">
        <v>0.83</v>
      </c>
      <c r="E2" s="53">
        <v>0.55000000000000004</v>
      </c>
      <c r="F2" s="53">
        <v>0.35</v>
      </c>
      <c r="G2" s="53">
        <v>0.24</v>
      </c>
      <c r="H2" s="53">
        <v>0.19</v>
      </c>
      <c r="I2" s="53">
        <v>0.16</v>
      </c>
      <c r="J2" s="53"/>
      <c r="K2" s="53">
        <v>0.15</v>
      </c>
      <c r="L2" s="53">
        <v>0.18</v>
      </c>
      <c r="M2" s="53">
        <v>0.2</v>
      </c>
      <c r="N2" s="53">
        <v>0.23</v>
      </c>
      <c r="O2" s="53">
        <v>0.27</v>
      </c>
      <c r="P2" s="53">
        <v>0.49</v>
      </c>
      <c r="Q2" s="53">
        <v>1.05</v>
      </c>
      <c r="R2" s="53">
        <v>2.17</v>
      </c>
      <c r="S2" s="53">
        <v>4.93</v>
      </c>
      <c r="T2" s="53"/>
      <c r="U2" s="53"/>
      <c r="V2" s="53"/>
      <c r="W2" s="53"/>
    </row>
    <row r="3" spans="1:23" ht="12" x14ac:dyDescent="0.2">
      <c r="A3" s="53">
        <v>6.18</v>
      </c>
      <c r="B3" s="53">
        <v>2.99</v>
      </c>
      <c r="C3" s="53">
        <v>1.53</v>
      </c>
      <c r="D3" s="53">
        <v>0.92</v>
      </c>
      <c r="E3" s="53">
        <v>0.56999999999999995</v>
      </c>
      <c r="F3" s="53">
        <v>0.38</v>
      </c>
      <c r="G3" s="53">
        <v>0.28000000000000003</v>
      </c>
      <c r="H3" s="53">
        <v>0.23</v>
      </c>
      <c r="I3" s="53">
        <v>0.23</v>
      </c>
      <c r="J3" s="53"/>
      <c r="K3" s="53">
        <v>0.23</v>
      </c>
      <c r="L3" s="53">
        <v>0.22</v>
      </c>
      <c r="M3" s="53">
        <v>0.23</v>
      </c>
      <c r="N3" s="53">
        <v>0.24</v>
      </c>
      <c r="O3" s="53">
        <v>0.27</v>
      </c>
      <c r="P3" s="53">
        <v>0.46</v>
      </c>
      <c r="Q3" s="53">
        <v>0.99</v>
      </c>
      <c r="R3" s="53">
        <v>1.93</v>
      </c>
      <c r="S3" s="53">
        <v>4.22</v>
      </c>
      <c r="T3" s="53"/>
      <c r="U3" s="53"/>
      <c r="V3" s="53"/>
      <c r="W3" s="53"/>
    </row>
    <row r="4" spans="1:23" ht="12" x14ac:dyDescent="0.2">
      <c r="A4" s="53">
        <v>0.53</v>
      </c>
      <c r="B4" s="53">
        <v>1.94</v>
      </c>
      <c r="C4" s="53">
        <v>1.54</v>
      </c>
      <c r="D4" s="53">
        <v>0.92</v>
      </c>
      <c r="E4" s="53">
        <v>0.56000000000000005</v>
      </c>
      <c r="F4" s="53">
        <v>0.38</v>
      </c>
      <c r="G4" s="53">
        <v>0.28999999999999998</v>
      </c>
      <c r="H4" s="53">
        <v>0.24</v>
      </c>
      <c r="I4" s="53">
        <v>0.25</v>
      </c>
      <c r="J4" s="53"/>
      <c r="K4" s="53">
        <v>0.19</v>
      </c>
      <c r="L4" s="53">
        <v>0.19</v>
      </c>
      <c r="M4" s="53">
        <v>0.2</v>
      </c>
      <c r="N4" s="53">
        <v>0.22</v>
      </c>
      <c r="O4" s="53">
        <v>0.25</v>
      </c>
      <c r="P4" s="53">
        <v>0.4</v>
      </c>
      <c r="Q4" s="53">
        <v>0.73</v>
      </c>
      <c r="R4" s="53">
        <v>1.18</v>
      </c>
      <c r="S4" s="53">
        <v>1.34</v>
      </c>
      <c r="T4" s="53"/>
      <c r="U4" s="53"/>
      <c r="V4" s="53"/>
      <c r="W4" s="53"/>
    </row>
    <row r="5" spans="1:23" ht="12" x14ac:dyDescent="0.2">
      <c r="A5" s="53">
        <v>1.66</v>
      </c>
      <c r="B5" s="53">
        <v>2.27</v>
      </c>
      <c r="C5" s="53">
        <v>1.5</v>
      </c>
      <c r="D5" s="53">
        <v>0.91</v>
      </c>
      <c r="E5" s="53">
        <v>0.57999999999999996</v>
      </c>
      <c r="F5" s="53">
        <v>0.38</v>
      </c>
      <c r="G5" s="53">
        <v>0.28000000000000003</v>
      </c>
      <c r="H5" s="53">
        <v>0.22</v>
      </c>
      <c r="I5" s="53">
        <v>0.2</v>
      </c>
      <c r="J5" s="53"/>
      <c r="K5" s="53">
        <v>0.14000000000000001</v>
      </c>
      <c r="L5" s="53">
        <v>0.15</v>
      </c>
      <c r="M5" s="53">
        <v>0.17</v>
      </c>
      <c r="N5" s="53">
        <v>0.19</v>
      </c>
      <c r="O5" s="53">
        <v>0.23</v>
      </c>
      <c r="P5" s="53">
        <v>0.31</v>
      </c>
      <c r="Q5" s="53">
        <v>0.44</v>
      </c>
      <c r="R5" s="53">
        <v>0.44</v>
      </c>
      <c r="S5" s="53">
        <v>0.3</v>
      </c>
      <c r="T5" s="53"/>
      <c r="U5" s="53"/>
      <c r="V5" s="53"/>
      <c r="W5" s="53"/>
    </row>
    <row r="6" spans="1:23" ht="12" x14ac:dyDescent="0.2">
      <c r="A6" s="53">
        <v>7.13</v>
      </c>
      <c r="B6" s="53">
        <v>3.22</v>
      </c>
      <c r="C6" s="53">
        <v>1.6</v>
      </c>
      <c r="D6" s="53">
        <v>0.9</v>
      </c>
      <c r="E6" s="53">
        <v>0.59</v>
      </c>
      <c r="F6" s="53">
        <v>0.38</v>
      </c>
      <c r="G6" s="53">
        <v>0.26</v>
      </c>
      <c r="H6" s="53">
        <v>0.2</v>
      </c>
      <c r="I6" s="53">
        <v>0.19</v>
      </c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</row>
    <row r="7" spans="1:23" ht="12" x14ac:dyDescent="0.2">
      <c r="A7" s="53">
        <v>7.32</v>
      </c>
      <c r="B7" s="53">
        <v>3.23</v>
      </c>
      <c r="C7" s="53">
        <v>1.6</v>
      </c>
      <c r="D7" s="53">
        <v>0.87</v>
      </c>
      <c r="E7" s="53">
        <v>0.54</v>
      </c>
      <c r="F7" s="53">
        <v>0.38</v>
      </c>
      <c r="G7" s="53">
        <v>0.27</v>
      </c>
      <c r="H7" s="53">
        <v>0.19</v>
      </c>
      <c r="I7" s="53">
        <v>0.15</v>
      </c>
      <c r="J7" s="53"/>
      <c r="K7" s="53"/>
      <c r="L7" s="53"/>
      <c r="M7" s="53"/>
      <c r="N7" s="53"/>
      <c r="O7" s="53"/>
      <c r="P7" s="53">
        <v>0.04</v>
      </c>
      <c r="Q7" s="53">
        <v>0.05</v>
      </c>
      <c r="R7" s="53">
        <v>7.0000000000000007E-2</v>
      </c>
      <c r="S7" s="53">
        <v>0.19</v>
      </c>
      <c r="T7" s="53">
        <v>0.55000000000000004</v>
      </c>
      <c r="U7" s="53">
        <v>1.29</v>
      </c>
      <c r="V7" s="53">
        <v>2.46</v>
      </c>
      <c r="W7" s="53">
        <v>2.34</v>
      </c>
    </row>
    <row r="8" spans="1:23" ht="12" x14ac:dyDescent="0.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>
        <v>0.06</v>
      </c>
      <c r="Q8" s="53">
        <v>7.0000000000000007E-2</v>
      </c>
      <c r="R8" s="53">
        <v>0.12</v>
      </c>
      <c r="S8" s="53">
        <v>0.28000000000000003</v>
      </c>
      <c r="T8" s="53">
        <v>0.5</v>
      </c>
      <c r="U8" s="53">
        <v>0.91</v>
      </c>
      <c r="V8" s="53">
        <v>1.22</v>
      </c>
      <c r="W8" s="53"/>
    </row>
    <row r="9" spans="1:23" ht="12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>
        <v>7.0000000000000007E-2</v>
      </c>
      <c r="Q9" s="53">
        <v>0.08</v>
      </c>
      <c r="R9" s="53">
        <v>0.15</v>
      </c>
      <c r="S9" s="53">
        <v>0.25</v>
      </c>
      <c r="T9" s="53">
        <v>0.48</v>
      </c>
      <c r="U9" s="53">
        <v>0.66</v>
      </c>
      <c r="V9" s="53"/>
      <c r="W9" s="53"/>
    </row>
    <row r="10" spans="1:23" ht="12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>
        <v>7.0000000000000007E-2</v>
      </c>
      <c r="Q10" s="53">
        <v>0.09</v>
      </c>
      <c r="R10" s="53">
        <v>0.15</v>
      </c>
      <c r="S10" s="53">
        <v>0.28999999999999998</v>
      </c>
      <c r="T10" s="53">
        <v>0.51</v>
      </c>
      <c r="U10" s="53">
        <v>0.82</v>
      </c>
      <c r="V10" s="53"/>
      <c r="W10" s="53"/>
    </row>
    <row r="11" spans="1:23" ht="12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>
        <v>0.06</v>
      </c>
      <c r="Q11" s="53">
        <v>7.0000000000000007E-2</v>
      </c>
      <c r="R11" s="53">
        <v>0.11</v>
      </c>
      <c r="S11" s="53">
        <v>0.25</v>
      </c>
      <c r="T11" s="53">
        <v>0.57999999999999996</v>
      </c>
      <c r="U11" s="53">
        <v>1.18</v>
      </c>
      <c r="V11" s="53">
        <v>2.0699999999999998</v>
      </c>
      <c r="W11" s="53"/>
    </row>
    <row r="12" spans="1:23" ht="12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>
        <v>0.05</v>
      </c>
      <c r="Q12" s="53">
        <v>0.06</v>
      </c>
      <c r="R12" s="53">
        <v>7.0000000000000007E-2</v>
      </c>
      <c r="S12" s="53">
        <v>0.1</v>
      </c>
      <c r="T12" s="53">
        <v>0.33</v>
      </c>
      <c r="U12" s="53">
        <v>1.38</v>
      </c>
      <c r="V12" s="53">
        <v>3.26</v>
      </c>
      <c r="W12" s="53">
        <v>4.25</v>
      </c>
    </row>
    <row r="13" spans="1:23" ht="12" x14ac:dyDescent="0.2">
      <c r="A13" s="53">
        <v>7.02</v>
      </c>
      <c r="B13" s="53">
        <v>3.42</v>
      </c>
      <c r="C13" s="53">
        <v>1.74</v>
      </c>
      <c r="D13" s="53">
        <v>0.98</v>
      </c>
      <c r="E13" s="53">
        <v>0.64</v>
      </c>
      <c r="F13" s="53">
        <v>0.49</v>
      </c>
      <c r="G13" s="53">
        <v>0.38</v>
      </c>
      <c r="H13" s="53">
        <v>0.28999999999999998</v>
      </c>
      <c r="I13" s="53">
        <v>0.22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</row>
    <row r="14" spans="1:23" ht="12" x14ac:dyDescent="0.2">
      <c r="A14" s="53">
        <v>7.83</v>
      </c>
      <c r="B14" s="53">
        <v>3.53</v>
      </c>
      <c r="C14" s="53">
        <v>1.82</v>
      </c>
      <c r="D14" s="53">
        <v>1.1000000000000001</v>
      </c>
      <c r="E14" s="53">
        <v>0.75</v>
      </c>
      <c r="F14" s="53">
        <v>0.54</v>
      </c>
      <c r="G14" s="53">
        <v>0.41</v>
      </c>
      <c r="H14" s="53">
        <v>0.3</v>
      </c>
      <c r="I14" s="53">
        <v>0.25</v>
      </c>
      <c r="J14" s="53"/>
      <c r="K14" s="53">
        <v>0.12</v>
      </c>
      <c r="L14" s="53">
        <v>0.12</v>
      </c>
      <c r="M14" s="53">
        <v>0.13</v>
      </c>
      <c r="N14" s="53">
        <v>0.14000000000000001</v>
      </c>
      <c r="O14" s="53">
        <v>0.15</v>
      </c>
      <c r="P14" s="53">
        <v>0.22</v>
      </c>
      <c r="Q14" s="53">
        <v>0.32</v>
      </c>
      <c r="R14" s="53">
        <v>0.3</v>
      </c>
      <c r="S14" s="53">
        <v>0.15</v>
      </c>
      <c r="T14" s="53"/>
      <c r="U14" s="53"/>
      <c r="V14" s="53"/>
      <c r="W14" s="53"/>
    </row>
    <row r="15" spans="1:23" ht="12" x14ac:dyDescent="0.2">
      <c r="A15" s="53">
        <v>3.64</v>
      </c>
      <c r="B15" s="53">
        <v>2.7</v>
      </c>
      <c r="C15" s="53">
        <v>1.75</v>
      </c>
      <c r="D15" s="53">
        <v>1.18</v>
      </c>
      <c r="E15" s="53">
        <v>0.79</v>
      </c>
      <c r="F15" s="53">
        <v>0.56000000000000005</v>
      </c>
      <c r="G15" s="53">
        <v>0.4</v>
      </c>
      <c r="H15" s="53">
        <v>0.3</v>
      </c>
      <c r="I15" s="53">
        <v>0.26</v>
      </c>
      <c r="J15" s="53"/>
      <c r="K15" s="53">
        <v>0.15</v>
      </c>
      <c r="L15" s="53">
        <v>0.14000000000000001</v>
      </c>
      <c r="M15" s="53">
        <v>0.15</v>
      </c>
      <c r="N15" s="53">
        <v>0.16</v>
      </c>
      <c r="O15" s="53">
        <v>0.17</v>
      </c>
      <c r="P15" s="53">
        <v>0.28999999999999998</v>
      </c>
      <c r="Q15" s="53">
        <v>0.6</v>
      </c>
      <c r="R15" s="53">
        <v>0.92</v>
      </c>
      <c r="S15" s="53">
        <v>0.8</v>
      </c>
      <c r="T15" s="53"/>
      <c r="U15" s="53"/>
      <c r="V15" s="53"/>
      <c r="W15" s="53"/>
    </row>
    <row r="16" spans="1:23" ht="12" x14ac:dyDescent="0.2">
      <c r="A16" s="53">
        <v>0.71</v>
      </c>
      <c r="B16" s="53">
        <v>2.08</v>
      </c>
      <c r="C16" s="53">
        <v>1.77</v>
      </c>
      <c r="D16" s="53">
        <v>1.1499999999999999</v>
      </c>
      <c r="E16" s="53">
        <v>0.76</v>
      </c>
      <c r="F16" s="53">
        <v>0.55000000000000004</v>
      </c>
      <c r="G16" s="53">
        <v>0.4</v>
      </c>
      <c r="H16" s="53">
        <v>0.33</v>
      </c>
      <c r="I16" s="53">
        <v>0.31</v>
      </c>
      <c r="J16" s="53"/>
      <c r="K16" s="53">
        <v>0.23</v>
      </c>
      <c r="L16" s="53">
        <v>0.19</v>
      </c>
      <c r="M16" s="53">
        <v>0.17</v>
      </c>
      <c r="N16" s="53">
        <v>0.17</v>
      </c>
      <c r="O16" s="53">
        <v>0.2</v>
      </c>
      <c r="P16" s="53">
        <v>0.38</v>
      </c>
      <c r="Q16" s="53">
        <v>0.85</v>
      </c>
      <c r="R16" s="53">
        <v>1.74</v>
      </c>
      <c r="S16" s="53">
        <v>3.64</v>
      </c>
      <c r="T16" s="53"/>
      <c r="U16" s="53"/>
      <c r="V16" s="53"/>
      <c r="W16" s="53"/>
    </row>
    <row r="17" spans="1:23" ht="12" x14ac:dyDescent="0.2">
      <c r="A17" s="53">
        <v>5.7</v>
      </c>
      <c r="B17" s="53">
        <v>3.13</v>
      </c>
      <c r="C17" s="53">
        <v>1.76</v>
      </c>
      <c r="D17" s="53">
        <v>1.07</v>
      </c>
      <c r="E17" s="53">
        <v>0.72</v>
      </c>
      <c r="F17" s="53">
        <v>0.51</v>
      </c>
      <c r="G17" s="53">
        <v>0.4</v>
      </c>
      <c r="H17" s="53">
        <v>0.33</v>
      </c>
      <c r="I17" s="53">
        <v>0.3</v>
      </c>
      <c r="J17" s="53"/>
      <c r="K17" s="53">
        <v>0.17</v>
      </c>
      <c r="L17" s="53">
        <v>0.18</v>
      </c>
      <c r="M17" s="53">
        <v>0.17</v>
      </c>
      <c r="N17" s="53">
        <v>0.18</v>
      </c>
      <c r="O17" s="53">
        <v>0.21</v>
      </c>
      <c r="P17" s="53">
        <v>0.41</v>
      </c>
      <c r="Q17" s="53">
        <v>0.94</v>
      </c>
      <c r="R17" s="53">
        <v>2.08</v>
      </c>
      <c r="S17" s="53">
        <v>4.88</v>
      </c>
      <c r="T17" s="53"/>
      <c r="U17" s="53"/>
      <c r="V17" s="53"/>
      <c r="W17" s="53"/>
    </row>
    <row r="18" spans="1:23" ht="12" x14ac:dyDescent="0.2">
      <c r="A18" s="53">
        <v>8.19</v>
      </c>
      <c r="B18" s="53">
        <v>3.49</v>
      </c>
      <c r="C18" s="53">
        <v>1.83</v>
      </c>
      <c r="D18" s="53">
        <v>1.08</v>
      </c>
      <c r="E18" s="53">
        <v>0.7</v>
      </c>
      <c r="F18" s="53">
        <v>0.5</v>
      </c>
      <c r="G18" s="53">
        <v>0.36</v>
      </c>
      <c r="H18" s="53">
        <v>0.28999999999999998</v>
      </c>
      <c r="I18" s="53">
        <v>0.26</v>
      </c>
      <c r="J18" s="53"/>
      <c r="K18" s="53">
        <v>0.12</v>
      </c>
      <c r="L18" s="53">
        <v>0.14000000000000001</v>
      </c>
      <c r="M18" s="53">
        <v>0.16</v>
      </c>
      <c r="N18" s="53">
        <v>0.18</v>
      </c>
      <c r="O18" s="53">
        <v>0.21</v>
      </c>
      <c r="P18" s="53">
        <v>0.41</v>
      </c>
      <c r="Q18" s="53">
        <v>0.89</v>
      </c>
      <c r="R18" s="53">
        <v>1.75</v>
      </c>
      <c r="S18" s="53">
        <v>3.38</v>
      </c>
      <c r="T18" s="53"/>
      <c r="U18" s="53"/>
      <c r="V18" s="53"/>
      <c r="W18" s="53"/>
    </row>
    <row r="19" spans="1:23" ht="12" x14ac:dyDescent="0.2">
      <c r="A19" s="53">
        <v>5.59</v>
      </c>
      <c r="B19" s="53">
        <v>2.93</v>
      </c>
      <c r="C19" s="53">
        <v>1.64</v>
      </c>
      <c r="D19" s="53">
        <v>1</v>
      </c>
      <c r="E19" s="53">
        <v>0.69</v>
      </c>
      <c r="F19" s="53">
        <v>0.49</v>
      </c>
      <c r="G19" s="53">
        <v>0.36</v>
      </c>
      <c r="H19" s="53">
        <v>0.28999999999999998</v>
      </c>
      <c r="I19" s="53">
        <v>0.27</v>
      </c>
      <c r="J19" s="53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zoomScaleNormal="100" zoomScaleSheetLayoutView="100" workbookViewId="0">
      <selection activeCell="P10" sqref="P10:W12"/>
    </sheetView>
  </sheetViews>
  <sheetFormatPr defaultColWidth="4" defaultRowHeight="12" x14ac:dyDescent="0.2"/>
  <cols>
    <col min="1" max="17" width="4" style="40"/>
    <col min="18" max="16384" width="4" style="1"/>
  </cols>
  <sheetData>
    <row r="1" spans="1:23" x14ac:dyDescent="0.2">
      <c r="A1" s="53">
        <v>4.26</v>
      </c>
      <c r="B1" s="53">
        <v>2.5299999999999998</v>
      </c>
      <c r="C1" s="53">
        <v>1.37</v>
      </c>
      <c r="D1" s="53">
        <v>0.79</v>
      </c>
      <c r="E1" s="53">
        <v>0.53</v>
      </c>
      <c r="F1" s="53">
        <v>0.38</v>
      </c>
      <c r="G1" s="53">
        <v>0.28999999999999998</v>
      </c>
      <c r="H1" s="53">
        <v>0.22</v>
      </c>
      <c r="I1" s="53">
        <v>0.19</v>
      </c>
      <c r="J1" s="53"/>
      <c r="K1" s="53">
        <v>0.18</v>
      </c>
      <c r="L1" s="53">
        <v>0.19</v>
      </c>
      <c r="M1" s="53">
        <v>0.22</v>
      </c>
      <c r="N1" s="53">
        <v>0.26</v>
      </c>
      <c r="O1" s="53">
        <v>0.31</v>
      </c>
      <c r="P1" s="53">
        <v>0.53</v>
      </c>
      <c r="Q1" s="53">
        <v>1.04</v>
      </c>
      <c r="R1" s="53">
        <v>1.86</v>
      </c>
      <c r="S1" s="53">
        <v>3.07</v>
      </c>
      <c r="T1" s="53"/>
      <c r="U1" s="53"/>
      <c r="V1" s="53"/>
      <c r="W1" s="53"/>
    </row>
    <row r="2" spans="1:23" x14ac:dyDescent="0.2">
      <c r="A2" s="53">
        <v>7.82</v>
      </c>
      <c r="B2" s="53">
        <v>3.37</v>
      </c>
      <c r="C2" s="53">
        <v>1.68</v>
      </c>
      <c r="D2" s="53">
        <v>0.9</v>
      </c>
      <c r="E2" s="53">
        <v>0.6</v>
      </c>
      <c r="F2" s="53">
        <v>0.4</v>
      </c>
      <c r="G2" s="53">
        <v>0.28000000000000003</v>
      </c>
      <c r="H2" s="53">
        <v>0.22</v>
      </c>
      <c r="I2" s="53">
        <v>0.2</v>
      </c>
      <c r="J2" s="53"/>
      <c r="K2" s="53">
        <v>0.19</v>
      </c>
      <c r="L2" s="53">
        <v>0.23</v>
      </c>
      <c r="M2" s="53">
        <v>0.25</v>
      </c>
      <c r="N2" s="53">
        <v>0.28000000000000003</v>
      </c>
      <c r="O2" s="53">
        <v>0.33</v>
      </c>
      <c r="P2" s="53">
        <v>0.56000000000000005</v>
      </c>
      <c r="Q2" s="53">
        <v>1.1299999999999999</v>
      </c>
      <c r="R2" s="53">
        <v>2.25</v>
      </c>
      <c r="S2" s="53">
        <v>5.04</v>
      </c>
      <c r="T2" s="53"/>
      <c r="U2" s="53"/>
      <c r="V2" s="53"/>
      <c r="W2" s="53"/>
    </row>
    <row r="3" spans="1:23" x14ac:dyDescent="0.2">
      <c r="A3" s="53">
        <v>6.3</v>
      </c>
      <c r="B3" s="53">
        <v>3.08</v>
      </c>
      <c r="C3" s="53">
        <v>1.6</v>
      </c>
      <c r="D3" s="53">
        <v>0.98</v>
      </c>
      <c r="E3" s="53">
        <v>0.62</v>
      </c>
      <c r="F3" s="53">
        <v>0.43</v>
      </c>
      <c r="G3" s="53">
        <v>0.32</v>
      </c>
      <c r="H3" s="53">
        <v>0.28000000000000003</v>
      </c>
      <c r="I3" s="53">
        <v>0.28999999999999998</v>
      </c>
      <c r="J3" s="53"/>
      <c r="K3" s="53">
        <v>0.28000000000000003</v>
      </c>
      <c r="L3" s="53">
        <v>0.28000000000000003</v>
      </c>
      <c r="M3" s="53">
        <v>0.28999999999999998</v>
      </c>
      <c r="N3" s="53">
        <v>0.28999999999999998</v>
      </c>
      <c r="O3" s="53">
        <v>0.33</v>
      </c>
      <c r="P3" s="53">
        <v>0.52</v>
      </c>
      <c r="Q3" s="53">
        <v>1.06</v>
      </c>
      <c r="R3" s="53">
        <v>2</v>
      </c>
      <c r="S3" s="53">
        <v>4.3099999999999996</v>
      </c>
      <c r="T3" s="53"/>
      <c r="U3" s="53"/>
      <c r="V3" s="53"/>
      <c r="W3" s="53"/>
    </row>
    <row r="4" spans="1:23" x14ac:dyDescent="0.2">
      <c r="A4" s="53">
        <v>0.55000000000000004</v>
      </c>
      <c r="B4" s="53">
        <v>1.99</v>
      </c>
      <c r="C4" s="53">
        <v>1.58</v>
      </c>
      <c r="D4" s="53">
        <v>0.97</v>
      </c>
      <c r="E4" s="53">
        <v>0.6</v>
      </c>
      <c r="F4" s="53">
        <v>0.43</v>
      </c>
      <c r="G4" s="53">
        <v>0.34</v>
      </c>
      <c r="H4" s="53">
        <v>0.3</v>
      </c>
      <c r="I4" s="53">
        <v>0.31</v>
      </c>
      <c r="J4" s="53"/>
      <c r="K4" s="53">
        <v>0.25</v>
      </c>
      <c r="L4" s="53">
        <v>0.25</v>
      </c>
      <c r="M4" s="53">
        <v>0.26</v>
      </c>
      <c r="N4" s="53">
        <v>0.28000000000000003</v>
      </c>
      <c r="O4" s="53">
        <v>0.31</v>
      </c>
      <c r="P4" s="53">
        <v>0.45</v>
      </c>
      <c r="Q4" s="53">
        <v>0.79</v>
      </c>
      <c r="R4" s="53">
        <v>1.24</v>
      </c>
      <c r="S4" s="53">
        <v>1.38</v>
      </c>
      <c r="T4" s="53"/>
      <c r="U4" s="53"/>
      <c r="V4" s="53"/>
      <c r="W4" s="53"/>
    </row>
    <row r="5" spans="1:23" x14ac:dyDescent="0.2">
      <c r="A5" s="53">
        <v>1.67</v>
      </c>
      <c r="B5" s="53">
        <v>2.2999999999999998</v>
      </c>
      <c r="C5" s="53">
        <v>1.54</v>
      </c>
      <c r="D5" s="53">
        <v>0.96</v>
      </c>
      <c r="E5" s="53">
        <v>0.63</v>
      </c>
      <c r="F5" s="53">
        <v>0.43</v>
      </c>
      <c r="G5" s="53">
        <v>0.33</v>
      </c>
      <c r="H5" s="53">
        <v>0.27</v>
      </c>
      <c r="I5" s="53">
        <v>0.25</v>
      </c>
      <c r="J5" s="53"/>
      <c r="K5" s="53">
        <v>0.19</v>
      </c>
      <c r="L5" s="53">
        <v>0.2</v>
      </c>
      <c r="M5" s="53">
        <v>0.22</v>
      </c>
      <c r="N5" s="53">
        <v>0.25</v>
      </c>
      <c r="O5" s="53">
        <v>0.28000000000000003</v>
      </c>
      <c r="P5" s="53">
        <v>0.37</v>
      </c>
      <c r="Q5" s="53">
        <v>0.49</v>
      </c>
      <c r="R5" s="53">
        <v>0.48</v>
      </c>
      <c r="S5" s="53">
        <v>0.34</v>
      </c>
      <c r="T5" s="53"/>
      <c r="U5" s="53"/>
      <c r="V5" s="53"/>
      <c r="W5" s="53"/>
    </row>
    <row r="6" spans="1:23" x14ac:dyDescent="0.2">
      <c r="A6" s="53">
        <v>7.16</v>
      </c>
      <c r="B6" s="53">
        <v>3.26</v>
      </c>
      <c r="C6" s="53">
        <v>1.65</v>
      </c>
      <c r="D6" s="53">
        <v>0.96</v>
      </c>
      <c r="E6" s="53">
        <v>0.64</v>
      </c>
      <c r="F6" s="53">
        <v>0.43</v>
      </c>
      <c r="G6" s="53">
        <v>0.31</v>
      </c>
      <c r="H6" s="53">
        <v>0.25</v>
      </c>
      <c r="I6" s="53">
        <v>0.24</v>
      </c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</row>
    <row r="7" spans="1:23" x14ac:dyDescent="0.2">
      <c r="A7" s="53">
        <v>7.39</v>
      </c>
      <c r="B7" s="53">
        <v>3.31</v>
      </c>
      <c r="C7" s="53">
        <v>1.65</v>
      </c>
      <c r="D7" s="53">
        <v>0.92</v>
      </c>
      <c r="E7" s="53">
        <v>0.59</v>
      </c>
      <c r="F7" s="53">
        <v>0.42</v>
      </c>
      <c r="G7" s="53">
        <v>0.31</v>
      </c>
      <c r="H7" s="53">
        <v>0.24</v>
      </c>
      <c r="I7" s="53">
        <v>0.19</v>
      </c>
      <c r="J7" s="53"/>
      <c r="K7" s="53"/>
      <c r="L7" s="53"/>
      <c r="M7" s="53"/>
      <c r="N7" s="53"/>
      <c r="O7" s="53"/>
      <c r="P7" s="53">
        <v>0.06</v>
      </c>
      <c r="Q7" s="53">
        <v>0.08</v>
      </c>
      <c r="R7" s="53">
        <v>0.1</v>
      </c>
      <c r="S7" s="53">
        <v>0.22</v>
      </c>
      <c r="T7" s="53">
        <v>0.59</v>
      </c>
      <c r="U7" s="53">
        <v>1.32</v>
      </c>
      <c r="V7" s="53">
        <v>2.4900000000000002</v>
      </c>
      <c r="W7" s="53">
        <v>2.36</v>
      </c>
    </row>
    <row r="8" spans="1:23" x14ac:dyDescent="0.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>
        <v>0.08</v>
      </c>
      <c r="Q8" s="53">
        <v>0.1</v>
      </c>
      <c r="R8" s="53">
        <v>0.15</v>
      </c>
      <c r="S8" s="53">
        <v>0.3</v>
      </c>
      <c r="T8" s="53">
        <v>0.55000000000000004</v>
      </c>
      <c r="U8" s="53">
        <v>0.93</v>
      </c>
      <c r="V8" s="53">
        <v>1.24</v>
      </c>
      <c r="W8" s="53"/>
    </row>
    <row r="9" spans="1:23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>
        <v>0.1</v>
      </c>
      <c r="Q9" s="53">
        <v>0.12</v>
      </c>
      <c r="R9" s="53">
        <v>0.19</v>
      </c>
      <c r="S9" s="53">
        <v>0.28999999999999998</v>
      </c>
      <c r="T9" s="53">
        <v>0.51</v>
      </c>
      <c r="U9" s="53">
        <v>0.68</v>
      </c>
      <c r="V9" s="53"/>
      <c r="W9" s="53"/>
    </row>
    <row r="10" spans="1:23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>
        <v>0.11</v>
      </c>
      <c r="Q10" s="53">
        <v>0.13</v>
      </c>
      <c r="R10" s="53">
        <v>0.19</v>
      </c>
      <c r="S10" s="53">
        <v>0.33</v>
      </c>
      <c r="T10" s="53">
        <v>0.55000000000000004</v>
      </c>
      <c r="U10" s="53">
        <v>0.85</v>
      </c>
      <c r="V10" s="53"/>
      <c r="W10" s="53"/>
    </row>
    <row r="11" spans="1:23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>
        <v>0.08</v>
      </c>
      <c r="Q11" s="53">
        <v>0.1</v>
      </c>
      <c r="R11" s="53">
        <v>0.14000000000000001</v>
      </c>
      <c r="S11" s="53">
        <v>0.28000000000000003</v>
      </c>
      <c r="T11" s="53">
        <v>0.62</v>
      </c>
      <c r="U11" s="53">
        <v>1.22</v>
      </c>
      <c r="V11" s="53">
        <v>2.1</v>
      </c>
      <c r="W11" s="53"/>
    </row>
    <row r="12" spans="1:23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>
        <v>0.06</v>
      </c>
      <c r="Q12" s="53">
        <v>0.08</v>
      </c>
      <c r="R12" s="53">
        <v>0.09</v>
      </c>
      <c r="S12" s="53">
        <v>0.12</v>
      </c>
      <c r="T12" s="53">
        <v>0.35</v>
      </c>
      <c r="U12" s="53">
        <v>1.42</v>
      </c>
      <c r="V12" s="53">
        <v>3.31</v>
      </c>
      <c r="W12" s="53">
        <v>4.29</v>
      </c>
    </row>
    <row r="13" spans="1:23" x14ac:dyDescent="0.2">
      <c r="A13" s="53">
        <v>7.1</v>
      </c>
      <c r="B13" s="53">
        <v>3.47</v>
      </c>
      <c r="C13" s="53">
        <v>1.78</v>
      </c>
      <c r="D13" s="53">
        <v>1.02</v>
      </c>
      <c r="E13" s="53">
        <v>0.68</v>
      </c>
      <c r="F13" s="53">
        <v>0.53</v>
      </c>
      <c r="G13" s="53">
        <v>0.41</v>
      </c>
      <c r="H13" s="53">
        <v>0.32</v>
      </c>
      <c r="I13" s="53">
        <v>0.24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</row>
    <row r="14" spans="1:23" x14ac:dyDescent="0.2">
      <c r="A14" s="53">
        <v>7.94</v>
      </c>
      <c r="B14" s="53">
        <v>3.61</v>
      </c>
      <c r="C14" s="53">
        <v>1.88</v>
      </c>
      <c r="D14" s="53">
        <v>1.1599999999999999</v>
      </c>
      <c r="E14" s="53">
        <v>0.8</v>
      </c>
      <c r="F14" s="53">
        <v>0.59</v>
      </c>
      <c r="G14" s="53">
        <v>0.45</v>
      </c>
      <c r="H14" s="53">
        <v>0.34</v>
      </c>
      <c r="I14" s="53">
        <v>0.28999999999999998</v>
      </c>
      <c r="J14" s="53"/>
      <c r="K14" s="53">
        <v>0.15</v>
      </c>
      <c r="L14" s="53">
        <v>0.16</v>
      </c>
      <c r="M14" s="53">
        <v>0.17</v>
      </c>
      <c r="N14" s="53">
        <v>0.18</v>
      </c>
      <c r="O14" s="53">
        <v>0.19</v>
      </c>
      <c r="P14" s="53">
        <v>0.26</v>
      </c>
      <c r="Q14" s="53">
        <v>0.34</v>
      </c>
      <c r="R14" s="53">
        <v>0.3</v>
      </c>
      <c r="S14" s="53">
        <v>0.16</v>
      </c>
      <c r="T14" s="53"/>
      <c r="U14" s="53"/>
      <c r="V14" s="53"/>
      <c r="W14" s="53"/>
    </row>
    <row r="15" spans="1:23" x14ac:dyDescent="0.2">
      <c r="A15" s="53">
        <v>3.69</v>
      </c>
      <c r="B15" s="53">
        <v>2.77</v>
      </c>
      <c r="C15" s="53">
        <v>1.81</v>
      </c>
      <c r="D15" s="53">
        <v>1.23</v>
      </c>
      <c r="E15" s="53">
        <v>0.84</v>
      </c>
      <c r="F15" s="53">
        <v>0.6</v>
      </c>
      <c r="G15" s="53">
        <v>0.44</v>
      </c>
      <c r="H15" s="53">
        <v>0.34</v>
      </c>
      <c r="I15" s="53">
        <v>0.28999999999999998</v>
      </c>
      <c r="J15" s="53"/>
      <c r="K15" s="53">
        <v>0.18</v>
      </c>
      <c r="L15" s="53">
        <v>0.18</v>
      </c>
      <c r="M15" s="53">
        <v>0.19</v>
      </c>
      <c r="N15" s="53">
        <v>0.2</v>
      </c>
      <c r="O15" s="53">
        <v>0.22</v>
      </c>
      <c r="P15" s="53">
        <v>0.33</v>
      </c>
      <c r="Q15" s="53">
        <v>0.64</v>
      </c>
      <c r="R15" s="53">
        <v>0.95</v>
      </c>
      <c r="S15" s="53">
        <v>0.81</v>
      </c>
      <c r="T15" s="53"/>
      <c r="U15" s="53"/>
      <c r="V15" s="53"/>
      <c r="W15" s="53"/>
    </row>
    <row r="16" spans="1:23" x14ac:dyDescent="0.2">
      <c r="A16" s="53">
        <v>0.72</v>
      </c>
      <c r="B16" s="53">
        <v>2.11</v>
      </c>
      <c r="C16" s="53">
        <v>1.82</v>
      </c>
      <c r="D16" s="53">
        <v>1.19</v>
      </c>
      <c r="E16" s="53">
        <v>0.8</v>
      </c>
      <c r="F16" s="53">
        <v>0.59</v>
      </c>
      <c r="G16" s="53">
        <v>0.45</v>
      </c>
      <c r="H16" s="53">
        <v>0.38</v>
      </c>
      <c r="I16" s="53">
        <v>0.36</v>
      </c>
      <c r="J16" s="53"/>
      <c r="K16" s="53">
        <v>0.28000000000000003</v>
      </c>
      <c r="L16" s="53">
        <v>0.23</v>
      </c>
      <c r="M16" s="53">
        <v>0.22</v>
      </c>
      <c r="N16" s="53">
        <v>0.22</v>
      </c>
      <c r="O16" s="53">
        <v>0.25</v>
      </c>
      <c r="P16" s="53">
        <v>0.44</v>
      </c>
      <c r="Q16" s="53">
        <v>0.91</v>
      </c>
      <c r="R16" s="53">
        <v>1.81</v>
      </c>
      <c r="S16" s="53">
        <v>3.71</v>
      </c>
      <c r="T16" s="53"/>
      <c r="U16" s="53"/>
      <c r="V16" s="53"/>
      <c r="W16" s="53"/>
    </row>
    <row r="17" spans="1:23" x14ac:dyDescent="0.2">
      <c r="A17" s="53">
        <v>5.72</v>
      </c>
      <c r="B17" s="53">
        <v>3.16</v>
      </c>
      <c r="C17" s="53">
        <v>1.8</v>
      </c>
      <c r="D17" s="53">
        <v>1.1100000000000001</v>
      </c>
      <c r="E17" s="53">
        <v>0.76</v>
      </c>
      <c r="F17" s="53">
        <v>0.55000000000000004</v>
      </c>
      <c r="G17" s="53">
        <v>0.45</v>
      </c>
      <c r="H17" s="53">
        <v>0.38</v>
      </c>
      <c r="I17" s="53">
        <v>0.36</v>
      </c>
      <c r="J17" s="53"/>
      <c r="K17" s="53">
        <v>0.22</v>
      </c>
      <c r="L17" s="53">
        <v>0.22</v>
      </c>
      <c r="M17" s="53">
        <v>0.23</v>
      </c>
      <c r="N17" s="53">
        <v>0.24</v>
      </c>
      <c r="O17" s="53">
        <v>0.27</v>
      </c>
      <c r="P17" s="53">
        <v>0.47</v>
      </c>
      <c r="Q17" s="53">
        <v>1.01</v>
      </c>
      <c r="R17" s="53">
        <v>2.16</v>
      </c>
      <c r="S17" s="53">
        <v>4.99</v>
      </c>
      <c r="T17" s="53"/>
      <c r="U17" s="53"/>
      <c r="V17" s="53"/>
      <c r="W17" s="53"/>
    </row>
    <row r="18" spans="1:23" x14ac:dyDescent="0.2">
      <c r="A18" s="53">
        <v>8.27</v>
      </c>
      <c r="B18" s="53">
        <v>3.54</v>
      </c>
      <c r="C18" s="53">
        <v>1.88</v>
      </c>
      <c r="D18" s="53">
        <v>1.1299999999999999</v>
      </c>
      <c r="E18" s="53">
        <v>0.75</v>
      </c>
      <c r="F18" s="53">
        <v>0.55000000000000004</v>
      </c>
      <c r="G18" s="53">
        <v>0.41</v>
      </c>
      <c r="H18" s="53">
        <v>0.33</v>
      </c>
      <c r="I18" s="53">
        <v>0.3</v>
      </c>
      <c r="J18" s="53"/>
      <c r="K18" s="53">
        <v>0.16</v>
      </c>
      <c r="L18" s="53">
        <v>0.17</v>
      </c>
      <c r="M18" s="53">
        <v>0.2</v>
      </c>
      <c r="N18" s="53">
        <v>0.23</v>
      </c>
      <c r="O18" s="53">
        <v>0.28000000000000003</v>
      </c>
      <c r="P18" s="53">
        <v>0.48</v>
      </c>
      <c r="Q18" s="53">
        <v>0.97</v>
      </c>
      <c r="R18" s="53">
        <v>1.83</v>
      </c>
      <c r="S18" s="53">
        <v>3.46</v>
      </c>
      <c r="T18" s="53"/>
      <c r="U18" s="53"/>
      <c r="V18" s="53"/>
      <c r="W18" s="53"/>
    </row>
    <row r="19" spans="1:23" x14ac:dyDescent="0.2">
      <c r="A19" s="53">
        <v>5.7</v>
      </c>
      <c r="B19" s="53">
        <v>3.05</v>
      </c>
      <c r="C19" s="53">
        <v>1.73</v>
      </c>
      <c r="D19" s="53">
        <v>1.06</v>
      </c>
      <c r="E19" s="53">
        <v>0.74</v>
      </c>
      <c r="F19" s="53">
        <v>0.54</v>
      </c>
      <c r="G19" s="53">
        <v>0.41</v>
      </c>
      <c r="H19" s="53">
        <v>0.34</v>
      </c>
      <c r="I19" s="53">
        <v>0.31</v>
      </c>
      <c r="J19" s="53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zoomScaleNormal="100" zoomScaleSheetLayoutView="100" workbookViewId="0">
      <selection activeCell="P10" sqref="P10:W12"/>
    </sheetView>
  </sheetViews>
  <sheetFormatPr defaultColWidth="8.85546875" defaultRowHeight="12" x14ac:dyDescent="0.2"/>
  <cols>
    <col min="1" max="8" width="4" style="1" bestFit="1" customWidth="1"/>
    <col min="9" max="10" width="4" style="1" customWidth="1"/>
    <col min="11" max="19" width="4" style="1" bestFit="1" customWidth="1"/>
    <col min="20" max="16384" width="8.85546875" style="1"/>
  </cols>
  <sheetData>
    <row r="1" spans="1:23" x14ac:dyDescent="0.2">
      <c r="A1" s="53">
        <v>4.29</v>
      </c>
      <c r="B1" s="53">
        <v>2.57</v>
      </c>
      <c r="C1" s="53">
        <v>1.42</v>
      </c>
      <c r="D1" s="53">
        <v>0.83</v>
      </c>
      <c r="E1" s="53">
        <v>0.56999999999999995</v>
      </c>
      <c r="F1" s="53">
        <v>0.41</v>
      </c>
      <c r="G1" s="53">
        <v>0.33</v>
      </c>
      <c r="H1" s="53">
        <v>0.25</v>
      </c>
      <c r="I1" s="53">
        <v>0.22</v>
      </c>
      <c r="J1" s="53"/>
      <c r="K1" s="53">
        <v>0.22</v>
      </c>
      <c r="L1" s="53">
        <v>0.23</v>
      </c>
      <c r="M1" s="53">
        <v>0.26</v>
      </c>
      <c r="N1" s="53">
        <v>0.3</v>
      </c>
      <c r="O1" s="53">
        <v>0.36</v>
      </c>
      <c r="P1" s="53">
        <v>0.59</v>
      </c>
      <c r="Q1" s="53">
        <v>1.1100000000000001</v>
      </c>
      <c r="R1" s="53">
        <v>1.93</v>
      </c>
      <c r="S1" s="53">
        <v>3.13</v>
      </c>
      <c r="T1" s="53"/>
      <c r="U1" s="53"/>
      <c r="V1" s="53"/>
      <c r="W1" s="53"/>
    </row>
    <row r="2" spans="1:23" x14ac:dyDescent="0.2">
      <c r="A2" s="53">
        <v>7.9</v>
      </c>
      <c r="B2" s="53">
        <v>3.44</v>
      </c>
      <c r="C2" s="53">
        <v>1.74</v>
      </c>
      <c r="D2" s="53">
        <v>0.95</v>
      </c>
      <c r="E2" s="53">
        <v>0.64</v>
      </c>
      <c r="F2" s="53">
        <v>0.44</v>
      </c>
      <c r="G2" s="53">
        <v>0.32</v>
      </c>
      <c r="H2" s="53">
        <v>0.26</v>
      </c>
      <c r="I2" s="53">
        <v>0.23</v>
      </c>
      <c r="J2" s="53"/>
      <c r="K2" s="53">
        <v>0.23</v>
      </c>
      <c r="L2" s="53">
        <v>0.27</v>
      </c>
      <c r="M2" s="53">
        <v>0.28999999999999998</v>
      </c>
      <c r="N2" s="53">
        <v>0.32</v>
      </c>
      <c r="O2" s="53">
        <v>0.38</v>
      </c>
      <c r="P2" s="53">
        <v>0.61</v>
      </c>
      <c r="Q2" s="53">
        <v>1.2</v>
      </c>
      <c r="R2" s="53">
        <v>2.33</v>
      </c>
      <c r="S2" s="53">
        <v>5.14</v>
      </c>
      <c r="T2" s="53"/>
      <c r="U2" s="53"/>
      <c r="V2" s="53"/>
      <c r="W2" s="53"/>
    </row>
    <row r="3" spans="1:23" x14ac:dyDescent="0.2">
      <c r="A3" s="53">
        <v>6.39</v>
      </c>
      <c r="B3" s="53">
        <v>3.15</v>
      </c>
      <c r="C3" s="53">
        <v>1.65</v>
      </c>
      <c r="D3" s="53">
        <v>1.03</v>
      </c>
      <c r="E3" s="53">
        <v>0.66</v>
      </c>
      <c r="F3" s="53">
        <v>0.47</v>
      </c>
      <c r="G3" s="53">
        <v>0.38</v>
      </c>
      <c r="H3" s="53">
        <v>0.34</v>
      </c>
      <c r="I3" s="53">
        <v>0.34</v>
      </c>
      <c r="J3" s="53"/>
      <c r="K3" s="53">
        <v>0.33</v>
      </c>
      <c r="L3" s="53">
        <v>0.33</v>
      </c>
      <c r="M3" s="53">
        <v>0.34</v>
      </c>
      <c r="N3" s="53">
        <v>0.34</v>
      </c>
      <c r="O3" s="53">
        <v>0.38</v>
      </c>
      <c r="P3" s="53">
        <v>0.56999999999999995</v>
      </c>
      <c r="Q3" s="53">
        <v>1.1200000000000001</v>
      </c>
      <c r="R3" s="53">
        <v>2.0699999999999998</v>
      </c>
      <c r="S3" s="53">
        <v>4.4000000000000004</v>
      </c>
      <c r="T3" s="53"/>
      <c r="U3" s="53"/>
      <c r="V3" s="53"/>
      <c r="W3" s="53"/>
    </row>
    <row r="4" spans="1:23" x14ac:dyDescent="0.2">
      <c r="A4" s="53">
        <v>0.56999999999999995</v>
      </c>
      <c r="B4" s="53">
        <v>2.0299999999999998</v>
      </c>
      <c r="C4" s="53">
        <v>1.63</v>
      </c>
      <c r="D4" s="53">
        <v>1.01</v>
      </c>
      <c r="E4" s="53">
        <v>0.65</v>
      </c>
      <c r="F4" s="53">
        <v>0.48</v>
      </c>
      <c r="G4" s="53">
        <v>0.4</v>
      </c>
      <c r="H4" s="53">
        <v>0.37</v>
      </c>
      <c r="I4" s="53">
        <v>0.38</v>
      </c>
      <c r="J4" s="53"/>
      <c r="K4" s="53">
        <v>0.28999999999999998</v>
      </c>
      <c r="L4" s="53">
        <v>0.28999999999999998</v>
      </c>
      <c r="M4" s="53">
        <v>0.3</v>
      </c>
      <c r="N4" s="53">
        <v>0.32</v>
      </c>
      <c r="O4" s="53">
        <v>0.35</v>
      </c>
      <c r="P4" s="53">
        <v>0.5</v>
      </c>
      <c r="Q4" s="53">
        <v>0.83</v>
      </c>
      <c r="R4" s="53">
        <v>1.27</v>
      </c>
      <c r="S4" s="53">
        <v>1.35</v>
      </c>
      <c r="T4" s="53"/>
      <c r="U4" s="53"/>
      <c r="V4" s="53"/>
      <c r="W4" s="53"/>
    </row>
    <row r="5" spans="1:23" x14ac:dyDescent="0.2">
      <c r="A5" s="53">
        <v>1.69</v>
      </c>
      <c r="B5" s="53">
        <v>2.3199999999999998</v>
      </c>
      <c r="C5" s="53">
        <v>1.59</v>
      </c>
      <c r="D5" s="53">
        <v>1.02</v>
      </c>
      <c r="E5" s="53">
        <v>0.68</v>
      </c>
      <c r="F5" s="53">
        <v>0.49</v>
      </c>
      <c r="G5" s="53">
        <v>0.39</v>
      </c>
      <c r="H5" s="53">
        <v>0.33</v>
      </c>
      <c r="I5" s="53">
        <v>0.31</v>
      </c>
      <c r="J5" s="53"/>
      <c r="K5" s="53">
        <v>0.21</v>
      </c>
      <c r="L5" s="53">
        <v>0.22</v>
      </c>
      <c r="M5" s="53">
        <v>0.24</v>
      </c>
      <c r="N5" s="53">
        <v>0.27</v>
      </c>
      <c r="O5" s="53">
        <v>0.31</v>
      </c>
      <c r="P5" s="53">
        <v>0.39</v>
      </c>
      <c r="Q5" s="53">
        <v>0.5</v>
      </c>
      <c r="R5" s="53">
        <v>0.48</v>
      </c>
      <c r="S5" s="53">
        <v>0.33</v>
      </c>
      <c r="T5" s="53"/>
      <c r="U5" s="53"/>
      <c r="V5" s="53"/>
      <c r="W5" s="53"/>
    </row>
    <row r="6" spans="1:23" x14ac:dyDescent="0.2">
      <c r="A6" s="53">
        <v>7.29</v>
      </c>
      <c r="B6" s="53">
        <v>3.33</v>
      </c>
      <c r="C6" s="53">
        <v>1.72</v>
      </c>
      <c r="D6" s="53">
        <v>1.03</v>
      </c>
      <c r="E6" s="53">
        <v>0.7</v>
      </c>
      <c r="F6" s="53">
        <v>0.49</v>
      </c>
      <c r="G6" s="53">
        <v>0.37</v>
      </c>
      <c r="H6" s="53">
        <v>0.31</v>
      </c>
      <c r="I6" s="53">
        <v>0.3</v>
      </c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</row>
    <row r="7" spans="1:23" x14ac:dyDescent="0.2">
      <c r="A7" s="53">
        <v>7.51</v>
      </c>
      <c r="B7" s="53">
        <v>3.42</v>
      </c>
      <c r="C7" s="53">
        <v>1.74</v>
      </c>
      <c r="D7" s="53">
        <v>0.99</v>
      </c>
      <c r="E7" s="53">
        <v>0.65</v>
      </c>
      <c r="F7" s="53">
        <v>0.48</v>
      </c>
      <c r="G7" s="53">
        <v>0.37</v>
      </c>
      <c r="H7" s="53">
        <v>0.28999999999999998</v>
      </c>
      <c r="I7" s="53">
        <v>0.23</v>
      </c>
      <c r="J7" s="53"/>
      <c r="K7" s="53"/>
      <c r="L7" s="53"/>
      <c r="M7" s="53"/>
      <c r="N7" s="53"/>
      <c r="O7" s="53"/>
      <c r="P7" s="53">
        <v>0.08</v>
      </c>
      <c r="Q7" s="53">
        <v>0.09</v>
      </c>
      <c r="R7" s="53">
        <v>0.12</v>
      </c>
      <c r="S7" s="53">
        <v>0.24</v>
      </c>
      <c r="T7" s="53">
        <v>0.62</v>
      </c>
      <c r="U7" s="53">
        <v>1.36</v>
      </c>
      <c r="V7" s="53">
        <v>2.52</v>
      </c>
      <c r="W7" s="53">
        <v>2.38</v>
      </c>
    </row>
    <row r="8" spans="1:23" x14ac:dyDescent="0.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>
        <v>0.1</v>
      </c>
      <c r="Q8" s="53">
        <v>0.12</v>
      </c>
      <c r="R8" s="53">
        <v>0.18</v>
      </c>
      <c r="S8" s="53">
        <v>0.33</v>
      </c>
      <c r="T8" s="53">
        <v>0.57999999999999996</v>
      </c>
      <c r="U8" s="53">
        <v>0.95</v>
      </c>
      <c r="V8" s="53">
        <v>1.25</v>
      </c>
      <c r="W8" s="53"/>
    </row>
    <row r="9" spans="1:23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>
        <v>0.13</v>
      </c>
      <c r="Q9" s="53">
        <v>0.15</v>
      </c>
      <c r="R9" s="53">
        <v>0.23</v>
      </c>
      <c r="S9" s="53">
        <v>0.32</v>
      </c>
      <c r="T9" s="53">
        <v>0.54</v>
      </c>
      <c r="U9" s="53">
        <v>0.69</v>
      </c>
      <c r="V9" s="53"/>
      <c r="W9" s="53"/>
    </row>
    <row r="10" spans="1:23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>
        <v>0.13</v>
      </c>
      <c r="Q10" s="53">
        <v>0.16</v>
      </c>
      <c r="R10" s="53">
        <v>0.23</v>
      </c>
      <c r="S10" s="53">
        <v>0.37</v>
      </c>
      <c r="T10" s="53">
        <v>0.59</v>
      </c>
      <c r="U10" s="53">
        <v>0.88</v>
      </c>
      <c r="V10" s="53"/>
      <c r="W10" s="53"/>
    </row>
    <row r="11" spans="1:23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>
        <v>0.1</v>
      </c>
      <c r="Q11" s="53">
        <v>0.12</v>
      </c>
      <c r="R11" s="53">
        <v>0.17</v>
      </c>
      <c r="S11" s="53">
        <v>0.32</v>
      </c>
      <c r="T11" s="53">
        <v>0.66</v>
      </c>
      <c r="U11" s="53">
        <v>1.26</v>
      </c>
      <c r="V11" s="53">
        <v>2.13</v>
      </c>
      <c r="W11" s="53"/>
    </row>
    <row r="12" spans="1:23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>
        <v>7.0000000000000007E-2</v>
      </c>
      <c r="Q12" s="53">
        <v>0.09</v>
      </c>
      <c r="R12" s="53">
        <v>0.11</v>
      </c>
      <c r="S12" s="53">
        <v>0.15</v>
      </c>
      <c r="T12" s="53">
        <v>0.38</v>
      </c>
      <c r="U12" s="53">
        <v>1.47</v>
      </c>
      <c r="V12" s="53">
        <v>3.35</v>
      </c>
      <c r="W12" s="53">
        <v>4.33</v>
      </c>
    </row>
    <row r="13" spans="1:23" x14ac:dyDescent="0.2">
      <c r="A13" s="53">
        <v>7.17</v>
      </c>
      <c r="B13" s="53">
        <v>3.53</v>
      </c>
      <c r="C13" s="53">
        <v>1.83</v>
      </c>
      <c r="D13" s="53">
        <v>1.06</v>
      </c>
      <c r="E13" s="53">
        <v>0.72</v>
      </c>
      <c r="F13" s="53">
        <v>0.56000000000000005</v>
      </c>
      <c r="G13" s="53">
        <v>0.45</v>
      </c>
      <c r="H13" s="53">
        <v>0.35</v>
      </c>
      <c r="I13" s="53">
        <v>0.27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</row>
    <row r="14" spans="1:23" x14ac:dyDescent="0.2">
      <c r="A14" s="53">
        <v>7.98</v>
      </c>
      <c r="B14" s="53">
        <v>3.69</v>
      </c>
      <c r="C14" s="53">
        <v>1.95</v>
      </c>
      <c r="D14" s="53">
        <v>1.22</v>
      </c>
      <c r="E14" s="53">
        <v>0.85</v>
      </c>
      <c r="F14" s="53">
        <v>0.64</v>
      </c>
      <c r="G14" s="53">
        <v>0.5</v>
      </c>
      <c r="H14" s="53">
        <v>0.39</v>
      </c>
      <c r="I14" s="53">
        <v>0.33</v>
      </c>
      <c r="J14" s="53"/>
      <c r="K14" s="53">
        <v>0.18</v>
      </c>
      <c r="L14" s="53">
        <v>0.19</v>
      </c>
      <c r="M14" s="53">
        <v>0.2</v>
      </c>
      <c r="N14" s="53">
        <v>0.21</v>
      </c>
      <c r="O14" s="53">
        <v>0.22</v>
      </c>
      <c r="P14" s="53">
        <v>0.28000000000000003</v>
      </c>
      <c r="Q14" s="53">
        <v>0.36</v>
      </c>
      <c r="R14" s="53">
        <v>0.31</v>
      </c>
      <c r="S14" s="53">
        <v>0.15</v>
      </c>
      <c r="T14" s="53"/>
      <c r="U14" s="53"/>
      <c r="V14" s="53"/>
      <c r="W14" s="53"/>
    </row>
    <row r="15" spans="1:23" x14ac:dyDescent="0.2">
      <c r="A15" s="53">
        <v>3.76</v>
      </c>
      <c r="B15" s="53">
        <v>2.84</v>
      </c>
      <c r="C15" s="53">
        <v>1.88</v>
      </c>
      <c r="D15" s="53">
        <v>1.3</v>
      </c>
      <c r="E15" s="53">
        <v>0.9</v>
      </c>
      <c r="F15" s="53">
        <v>0.65</v>
      </c>
      <c r="G15" s="53">
        <v>0.5</v>
      </c>
      <c r="H15" s="53">
        <v>0.39</v>
      </c>
      <c r="I15" s="53">
        <v>0.34</v>
      </c>
      <c r="J15" s="53"/>
      <c r="K15" s="53">
        <v>0.21</v>
      </c>
      <c r="L15" s="53">
        <v>0.21</v>
      </c>
      <c r="M15" s="53">
        <v>0.23</v>
      </c>
      <c r="N15" s="53">
        <v>0.23</v>
      </c>
      <c r="O15" s="53">
        <v>0.25</v>
      </c>
      <c r="P15" s="53">
        <v>0.36</v>
      </c>
      <c r="Q15" s="53">
        <v>0.67</v>
      </c>
      <c r="R15" s="53">
        <v>0.98</v>
      </c>
      <c r="S15" s="53">
        <v>0.81</v>
      </c>
      <c r="T15" s="53"/>
      <c r="U15" s="53"/>
      <c r="V15" s="53"/>
      <c r="W15" s="53"/>
    </row>
    <row r="16" spans="1:23" x14ac:dyDescent="0.2">
      <c r="A16" s="53">
        <v>0.76</v>
      </c>
      <c r="B16" s="53">
        <v>2.15</v>
      </c>
      <c r="C16" s="53">
        <v>1.87</v>
      </c>
      <c r="D16" s="53">
        <v>1.26</v>
      </c>
      <c r="E16" s="53">
        <v>0.86</v>
      </c>
      <c r="F16" s="53">
        <v>0.65</v>
      </c>
      <c r="G16" s="53">
        <v>0.51</v>
      </c>
      <c r="H16" s="53">
        <v>0.44</v>
      </c>
      <c r="I16" s="53">
        <v>0.42</v>
      </c>
      <c r="J16" s="53"/>
      <c r="K16" s="53">
        <v>0.33</v>
      </c>
      <c r="L16" s="53">
        <v>0.28000000000000003</v>
      </c>
      <c r="M16" s="53">
        <v>0.27</v>
      </c>
      <c r="N16" s="53">
        <v>0.26</v>
      </c>
      <c r="O16" s="53">
        <v>0.28999999999999998</v>
      </c>
      <c r="P16" s="53">
        <v>0.48</v>
      </c>
      <c r="Q16" s="53">
        <v>0.95</v>
      </c>
      <c r="R16" s="53">
        <v>1.86</v>
      </c>
      <c r="S16" s="53">
        <v>3.77</v>
      </c>
      <c r="T16" s="53"/>
      <c r="U16" s="53"/>
      <c r="V16" s="53"/>
      <c r="W16" s="53"/>
    </row>
    <row r="17" spans="1:23" x14ac:dyDescent="0.2">
      <c r="A17" s="53">
        <v>5.75</v>
      </c>
      <c r="B17" s="53">
        <v>3.2</v>
      </c>
      <c r="C17" s="53">
        <v>1.85</v>
      </c>
      <c r="D17" s="53">
        <v>1.1599999999999999</v>
      </c>
      <c r="E17" s="53">
        <v>0.82</v>
      </c>
      <c r="F17" s="53">
        <v>0.62</v>
      </c>
      <c r="G17" s="53">
        <v>0.52</v>
      </c>
      <c r="H17" s="53">
        <v>0.44</v>
      </c>
      <c r="I17" s="53">
        <v>0.42</v>
      </c>
      <c r="J17" s="53"/>
      <c r="K17" s="53">
        <v>0.27</v>
      </c>
      <c r="L17" s="53">
        <v>0.27</v>
      </c>
      <c r="M17" s="53">
        <v>0.27</v>
      </c>
      <c r="N17" s="53">
        <v>0.28000000000000003</v>
      </c>
      <c r="O17" s="53">
        <v>0.31</v>
      </c>
      <c r="P17" s="53">
        <v>0.52</v>
      </c>
      <c r="Q17" s="53">
        <v>1.06</v>
      </c>
      <c r="R17" s="53">
        <v>2.23</v>
      </c>
      <c r="S17" s="53">
        <v>5.08</v>
      </c>
      <c r="T17" s="53"/>
      <c r="U17" s="53"/>
      <c r="V17" s="53"/>
      <c r="W17" s="53"/>
    </row>
    <row r="18" spans="1:23" x14ac:dyDescent="0.2">
      <c r="A18" s="53">
        <v>8.36</v>
      </c>
      <c r="B18" s="53">
        <v>3.6</v>
      </c>
      <c r="C18" s="53">
        <v>1.95</v>
      </c>
      <c r="D18" s="53">
        <v>1.19</v>
      </c>
      <c r="E18" s="53">
        <v>0.81</v>
      </c>
      <c r="F18" s="53">
        <v>0.61</v>
      </c>
      <c r="G18" s="53">
        <v>0.46</v>
      </c>
      <c r="H18" s="53">
        <v>0.39</v>
      </c>
      <c r="I18" s="53">
        <v>0.36</v>
      </c>
      <c r="J18" s="53"/>
      <c r="K18" s="53">
        <v>0.2</v>
      </c>
      <c r="L18" s="53">
        <v>0.21</v>
      </c>
      <c r="M18" s="53">
        <v>0.24</v>
      </c>
      <c r="N18" s="53">
        <v>0.28000000000000003</v>
      </c>
      <c r="O18" s="53">
        <v>0.32</v>
      </c>
      <c r="P18" s="53">
        <v>0.53</v>
      </c>
      <c r="Q18" s="53">
        <v>1.02</v>
      </c>
      <c r="R18" s="53">
        <v>1.88</v>
      </c>
      <c r="S18" s="53">
        <v>3.51</v>
      </c>
      <c r="T18" s="53"/>
      <c r="U18" s="53"/>
      <c r="V18" s="53"/>
      <c r="W18" s="53"/>
    </row>
    <row r="19" spans="1:23" x14ac:dyDescent="0.2">
      <c r="A19" s="53">
        <v>5.75</v>
      </c>
      <c r="B19" s="53">
        <v>3.11</v>
      </c>
      <c r="C19" s="53">
        <v>1.81</v>
      </c>
      <c r="D19" s="53">
        <v>1.1499999999999999</v>
      </c>
      <c r="E19" s="53">
        <v>0.81</v>
      </c>
      <c r="F19" s="53">
        <v>0.61</v>
      </c>
      <c r="G19" s="53">
        <v>0.48</v>
      </c>
      <c r="H19" s="53">
        <v>0.41</v>
      </c>
      <c r="I19" s="53">
        <v>0.37</v>
      </c>
      <c r="J19" s="53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topLeftCell="A28" zoomScaleNormal="100" zoomScaleSheetLayoutView="100" zoomScalePageLayoutView="70" workbookViewId="0">
      <selection activeCell="U13" sqref="U13"/>
    </sheetView>
  </sheetViews>
  <sheetFormatPr defaultColWidth="0" defaultRowHeight="11.25" zeroHeight="1" x14ac:dyDescent="0.2"/>
  <cols>
    <col min="1" max="1" width="6.5703125" style="6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28515625" style="5" customWidth="1"/>
    <col min="22" max="22" width="1.42578125" style="5" customWidth="1"/>
    <col min="23" max="23" width="0" style="5" hidden="1" customWidth="1"/>
    <col min="24" max="16383" width="9.140625" style="5" hidden="1"/>
    <col min="16384" max="16384" width="81" style="5" hidden="1" customWidth="1"/>
  </cols>
  <sheetData>
    <row r="1" spans="2:22" x14ac:dyDescent="0.2"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2:22" x14ac:dyDescent="0.2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2:22" x14ac:dyDescent="0.2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2:22" x14ac:dyDescent="0.2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2:22" x14ac:dyDescent="0.2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2:22" x14ac:dyDescent="0.2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2:22" x14ac:dyDescent="0.2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2:22" x14ac:dyDescent="0.2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2:22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2:22" x14ac:dyDescent="0.2"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2:22" x14ac:dyDescent="0.2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2:22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2:22" x14ac:dyDescent="0.2"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2:22" x14ac:dyDescent="0.2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2:22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2:22" x14ac:dyDescent="0.2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11" t="s">
        <v>20</v>
      </c>
      <c r="B17" s="111"/>
      <c r="C17" s="27">
        <v>0.5</v>
      </c>
      <c r="D17" s="30">
        <f t="shared" ref="D17:K17" si="0">C17+$F$18</f>
        <v>1</v>
      </c>
      <c r="E17" s="30">
        <f t="shared" si="0"/>
        <v>1.5</v>
      </c>
      <c r="F17" s="30">
        <f t="shared" si="0"/>
        <v>2</v>
      </c>
      <c r="G17" s="30">
        <f t="shared" si="0"/>
        <v>2.5</v>
      </c>
      <c r="H17" s="30">
        <f t="shared" si="0"/>
        <v>3</v>
      </c>
      <c r="I17" s="30">
        <f t="shared" si="0"/>
        <v>3.5</v>
      </c>
      <c r="J17" s="30">
        <f t="shared" si="0"/>
        <v>4</v>
      </c>
      <c r="K17" s="30">
        <f t="shared" si="0"/>
        <v>4.5</v>
      </c>
      <c r="L17" s="33" t="s">
        <v>21</v>
      </c>
      <c r="M17" s="26" t="s">
        <v>11</v>
      </c>
      <c r="N17" s="110" t="s">
        <v>36</v>
      </c>
      <c r="O17" s="110"/>
      <c r="P17" s="110"/>
      <c r="Q17" s="110"/>
      <c r="R17" s="110"/>
      <c r="S17" s="110"/>
      <c r="T17" s="110"/>
      <c r="U17" s="110"/>
      <c r="V17" s="9"/>
    </row>
    <row r="18" spans="1:23" s="2" customFormat="1" x14ac:dyDescent="0.2">
      <c r="A18" s="112" t="s">
        <v>19</v>
      </c>
      <c r="B18" s="112"/>
      <c r="C18" s="112"/>
      <c r="D18" s="112"/>
      <c r="E18" s="112"/>
      <c r="F18" s="25">
        <v>0.5</v>
      </c>
      <c r="G18" s="31" t="s">
        <v>16</v>
      </c>
      <c r="H18" s="22"/>
      <c r="I18" s="22"/>
      <c r="J18" s="22"/>
      <c r="K18" s="22"/>
      <c r="L18" s="22"/>
      <c r="M18" s="32" t="s">
        <v>17</v>
      </c>
      <c r="N18" s="110" t="s">
        <v>14</v>
      </c>
      <c r="O18" s="110"/>
      <c r="P18" s="110"/>
      <c r="Q18" s="113" t="s">
        <v>18</v>
      </c>
      <c r="R18" s="113"/>
      <c r="S18" s="113"/>
      <c r="T18" s="110" t="s">
        <v>12</v>
      </c>
      <c r="U18" s="110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26</v>
      </c>
      <c r="B20" s="19"/>
      <c r="C20" s="41">
        <v>7.04</v>
      </c>
      <c r="D20" s="41">
        <v>3.4</v>
      </c>
      <c r="E20" s="41">
        <v>1.72</v>
      </c>
      <c r="F20" s="41">
        <v>0.96</v>
      </c>
      <c r="G20" s="41">
        <v>0.63</v>
      </c>
      <c r="H20" s="41">
        <v>0.46</v>
      </c>
      <c r="I20" s="41">
        <v>0.34</v>
      </c>
      <c r="J20" s="41">
        <v>0.25</v>
      </c>
      <c r="K20" s="41">
        <v>0.19</v>
      </c>
      <c r="L20" s="11"/>
      <c r="M20" s="114" t="s">
        <v>6</v>
      </c>
      <c r="N20" s="115"/>
      <c r="O20" s="115"/>
      <c r="P20" s="122" t="s">
        <v>1</v>
      </c>
      <c r="Q20" s="122"/>
      <c r="R20" s="122"/>
      <c r="S20" s="123">
        <f>AVERAGE(C20:K26)</f>
        <v>1.4592063492063494</v>
      </c>
      <c r="T20" s="123"/>
      <c r="U20" s="13" t="s">
        <v>0</v>
      </c>
      <c r="V20" s="9"/>
    </row>
    <row r="21" spans="1:23" s="2" customFormat="1" ht="12.75" x14ac:dyDescent="0.2">
      <c r="A21" s="14"/>
      <c r="B21" s="21"/>
      <c r="C21" s="41">
        <v>7.79</v>
      </c>
      <c r="D21" s="41">
        <v>3.47</v>
      </c>
      <c r="E21" s="41">
        <v>1.76</v>
      </c>
      <c r="F21" s="41">
        <v>1.05</v>
      </c>
      <c r="G21" s="41">
        <v>0.7</v>
      </c>
      <c r="H21" s="41">
        <v>0.5</v>
      </c>
      <c r="I21" s="41">
        <v>0.35</v>
      </c>
      <c r="J21" s="41">
        <v>0.25</v>
      </c>
      <c r="K21" s="41">
        <v>0.2</v>
      </c>
      <c r="L21" s="11"/>
      <c r="M21" s="120"/>
      <c r="N21" s="121"/>
      <c r="O21" s="121"/>
      <c r="P21" s="124" t="s">
        <v>4</v>
      </c>
      <c r="Q21" s="124"/>
      <c r="R21" s="124"/>
      <c r="S21" s="125">
        <f>MEDIAN(C20:K26)</f>
        <v>0.66</v>
      </c>
      <c r="T21" s="125"/>
      <c r="U21" s="15" t="s">
        <v>0</v>
      </c>
      <c r="V21" s="9"/>
    </row>
    <row r="22" spans="1:23" s="2" customFormat="1" ht="12.75" x14ac:dyDescent="0.2">
      <c r="A22" s="14"/>
      <c r="B22" s="21"/>
      <c r="C22" s="41">
        <v>3.62</v>
      </c>
      <c r="D22" s="41">
        <v>2.65</v>
      </c>
      <c r="E22" s="41">
        <v>1.69</v>
      </c>
      <c r="F22" s="41">
        <v>1.1299999999999999</v>
      </c>
      <c r="G22" s="41">
        <v>0.74</v>
      </c>
      <c r="H22" s="41">
        <v>0.5</v>
      </c>
      <c r="I22" s="41">
        <v>0.34</v>
      </c>
      <c r="J22" s="41">
        <v>0.24</v>
      </c>
      <c r="K22" s="41">
        <v>0.2</v>
      </c>
      <c r="L22" s="11"/>
      <c r="M22" s="120"/>
      <c r="N22" s="121"/>
      <c r="O22" s="121"/>
      <c r="P22" s="124" t="s">
        <v>5</v>
      </c>
      <c r="Q22" s="124"/>
      <c r="R22" s="124"/>
      <c r="S22" s="125">
        <f>SMALL(C20:K26,1)</f>
        <v>0.18</v>
      </c>
      <c r="T22" s="125"/>
      <c r="U22" s="15" t="s">
        <v>0</v>
      </c>
      <c r="V22" s="9"/>
    </row>
    <row r="23" spans="1:23" s="2" customFormat="1" ht="12.75" x14ac:dyDescent="0.2">
      <c r="A23" s="14"/>
      <c r="B23" s="21"/>
      <c r="C23" s="41">
        <v>0.75</v>
      </c>
      <c r="D23" s="41">
        <v>2.08</v>
      </c>
      <c r="E23" s="41">
        <v>1.74</v>
      </c>
      <c r="F23" s="41">
        <v>1.1100000000000001</v>
      </c>
      <c r="G23" s="41">
        <v>0.71</v>
      </c>
      <c r="H23" s="41">
        <v>0.49</v>
      </c>
      <c r="I23" s="41">
        <v>0.33</v>
      </c>
      <c r="J23" s="41">
        <v>0.24</v>
      </c>
      <c r="K23" s="41">
        <v>0.22</v>
      </c>
      <c r="L23" s="11"/>
      <c r="M23" s="120"/>
      <c r="N23" s="121"/>
      <c r="O23" s="121"/>
      <c r="P23" s="124" t="s">
        <v>3</v>
      </c>
      <c r="Q23" s="124"/>
      <c r="R23" s="124"/>
      <c r="S23" s="125">
        <f>LARGE(C20:K26,1)</f>
        <v>8.1199999999999992</v>
      </c>
      <c r="T23" s="125"/>
      <c r="U23" s="15" t="s">
        <v>0</v>
      </c>
      <c r="V23" s="9"/>
    </row>
    <row r="24" spans="1:23" s="2" customFormat="1" ht="12.75" x14ac:dyDescent="0.2">
      <c r="A24" s="14"/>
      <c r="B24" s="21"/>
      <c r="C24" s="41">
        <v>5.72</v>
      </c>
      <c r="D24" s="41">
        <v>3.14</v>
      </c>
      <c r="E24" s="41">
        <v>1.74</v>
      </c>
      <c r="F24" s="41">
        <v>1.03</v>
      </c>
      <c r="G24" s="41">
        <v>0.66</v>
      </c>
      <c r="H24" s="41">
        <v>0.45</v>
      </c>
      <c r="I24" s="41">
        <v>0.32</v>
      </c>
      <c r="J24" s="41">
        <v>0.24</v>
      </c>
      <c r="K24" s="41">
        <v>0.21</v>
      </c>
      <c r="L24" s="11"/>
      <c r="M24" s="114" t="s">
        <v>2</v>
      </c>
      <c r="N24" s="115"/>
      <c r="O24" s="115"/>
      <c r="P24" s="122" t="s">
        <v>9</v>
      </c>
      <c r="Q24" s="122"/>
      <c r="R24" s="122"/>
      <c r="S24" s="123">
        <f>S22/S20</f>
        <v>0.12335472642227779</v>
      </c>
      <c r="T24" s="123"/>
      <c r="U24" s="13"/>
      <c r="V24" s="9"/>
    </row>
    <row r="25" spans="1:23" s="2" customFormat="1" x14ac:dyDescent="0.2">
      <c r="A25" s="9"/>
      <c r="C25" s="41">
        <v>8.1199999999999992</v>
      </c>
      <c r="D25" s="41">
        <v>3.43</v>
      </c>
      <c r="E25" s="41">
        <v>1.77</v>
      </c>
      <c r="F25" s="41">
        <v>1.01</v>
      </c>
      <c r="G25" s="41">
        <v>0.64</v>
      </c>
      <c r="H25" s="41">
        <v>0.43</v>
      </c>
      <c r="I25" s="41">
        <v>0.28999999999999998</v>
      </c>
      <c r="J25" s="41">
        <v>0.22</v>
      </c>
      <c r="K25" s="41">
        <v>0.19</v>
      </c>
      <c r="L25" s="11"/>
      <c r="M25" s="116"/>
      <c r="N25" s="117"/>
      <c r="O25" s="117"/>
      <c r="P25" s="126" t="s">
        <v>10</v>
      </c>
      <c r="Q25" s="126"/>
      <c r="R25" s="126"/>
      <c r="S25" s="127">
        <f>S22/S23</f>
        <v>2.2167487684729065E-2</v>
      </c>
      <c r="T25" s="127"/>
      <c r="U25" s="16"/>
      <c r="V25" s="9"/>
    </row>
    <row r="26" spans="1:23" s="2" customFormat="1" ht="12.75" x14ac:dyDescent="0.2">
      <c r="A26" s="14"/>
      <c r="B26" s="21"/>
      <c r="C26" s="41">
        <v>5.49</v>
      </c>
      <c r="D26" s="41">
        <v>2.85</v>
      </c>
      <c r="E26" s="41">
        <v>1.55</v>
      </c>
      <c r="F26" s="41">
        <v>0.91</v>
      </c>
      <c r="G26" s="41">
        <v>0.6</v>
      </c>
      <c r="H26" s="41">
        <v>0.41</v>
      </c>
      <c r="I26" s="41">
        <v>0.28000000000000003</v>
      </c>
      <c r="J26" s="41">
        <v>0.21</v>
      </c>
      <c r="K26" s="41">
        <v>0.18</v>
      </c>
      <c r="L26" s="11"/>
      <c r="M26" s="118" t="s">
        <v>8</v>
      </c>
      <c r="N26" s="119"/>
      <c r="O26" s="119"/>
      <c r="P26" s="119"/>
      <c r="Q26" s="119"/>
      <c r="R26" s="119"/>
      <c r="S26" s="127">
        <f>(COUNTIF(C20:K26,"&gt;2")/COUNT(C20:K26))*100</f>
        <v>20.634920634920633</v>
      </c>
      <c r="T26" s="127"/>
      <c r="U26" s="16" t="s">
        <v>0</v>
      </c>
      <c r="V26" s="9"/>
    </row>
    <row r="27" spans="1:23" s="2" customFormat="1" x14ac:dyDescent="0.2">
      <c r="A27" s="109" t="s">
        <v>7</v>
      </c>
      <c r="B27" s="109"/>
      <c r="C27" s="12">
        <f>AVERAGE(C20:C26)</f>
        <v>5.5042857142857144</v>
      </c>
      <c r="D27" s="12">
        <f t="shared" ref="D27:K27" si="1">AVERAGE(D20:D26)</f>
        <v>3.0028571428571431</v>
      </c>
      <c r="E27" s="12">
        <f t="shared" si="1"/>
        <v>1.7100000000000002</v>
      </c>
      <c r="F27" s="12">
        <f t="shared" si="1"/>
        <v>1.0285714285714287</v>
      </c>
      <c r="G27" s="12">
        <f t="shared" si="1"/>
        <v>0.66857142857142848</v>
      </c>
      <c r="H27" s="12">
        <f t="shared" si="1"/>
        <v>0.46285714285714291</v>
      </c>
      <c r="I27" s="12">
        <f t="shared" si="1"/>
        <v>0.32142857142857145</v>
      </c>
      <c r="J27" s="12">
        <f t="shared" si="1"/>
        <v>0.23571428571428571</v>
      </c>
      <c r="K27" s="12">
        <f t="shared" si="1"/>
        <v>0.19857142857142857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27</v>
      </c>
      <c r="B29" s="19"/>
      <c r="C29" s="41">
        <v>7.05</v>
      </c>
      <c r="D29" s="41">
        <v>3.42</v>
      </c>
      <c r="E29" s="41">
        <v>1.75</v>
      </c>
      <c r="F29" s="41">
        <v>0.99</v>
      </c>
      <c r="G29" s="41">
        <v>0.65</v>
      </c>
      <c r="H29" s="41">
        <v>0.49</v>
      </c>
      <c r="I29" s="41">
        <v>0.37</v>
      </c>
      <c r="J29" s="41">
        <v>0.28000000000000003</v>
      </c>
      <c r="K29" s="41">
        <v>0.21</v>
      </c>
      <c r="L29" s="11"/>
      <c r="M29" s="114" t="s">
        <v>6</v>
      </c>
      <c r="N29" s="115"/>
      <c r="O29" s="115"/>
      <c r="P29" s="122" t="s">
        <v>1</v>
      </c>
      <c r="Q29" s="122"/>
      <c r="R29" s="122"/>
      <c r="S29" s="123">
        <f>AVERAGE(C29:K35)</f>
        <v>1.4996825396825395</v>
      </c>
      <c r="T29" s="123"/>
      <c r="U29" s="13" t="s">
        <v>0</v>
      </c>
      <c r="V29" s="9"/>
    </row>
    <row r="30" spans="1:23" s="2" customFormat="1" ht="12.75" x14ac:dyDescent="0.2">
      <c r="A30" s="14"/>
      <c r="B30" s="21"/>
      <c r="C30" s="41">
        <v>7.82</v>
      </c>
      <c r="D30" s="41">
        <v>3.52</v>
      </c>
      <c r="E30" s="41">
        <v>1.8</v>
      </c>
      <c r="F30" s="41">
        <v>1.0900000000000001</v>
      </c>
      <c r="G30" s="41">
        <v>0.74</v>
      </c>
      <c r="H30" s="41">
        <v>0.53</v>
      </c>
      <c r="I30" s="41">
        <v>0.4</v>
      </c>
      <c r="J30" s="41">
        <v>0.28999999999999998</v>
      </c>
      <c r="K30" s="41">
        <v>0.24</v>
      </c>
      <c r="L30" s="11"/>
      <c r="M30" s="120"/>
      <c r="N30" s="121"/>
      <c r="O30" s="121"/>
      <c r="P30" s="124" t="s">
        <v>4</v>
      </c>
      <c r="Q30" s="124"/>
      <c r="R30" s="124"/>
      <c r="S30" s="125">
        <f>MEDIAN(C29:K35)</f>
        <v>0.71</v>
      </c>
      <c r="T30" s="125"/>
      <c r="U30" s="15" t="s">
        <v>0</v>
      </c>
      <c r="V30" s="9"/>
    </row>
    <row r="31" spans="1:23" s="2" customFormat="1" ht="12.75" x14ac:dyDescent="0.2">
      <c r="A31" s="14"/>
      <c r="B31" s="21"/>
      <c r="C31" s="41">
        <v>3.63</v>
      </c>
      <c r="D31" s="41">
        <v>2.69</v>
      </c>
      <c r="E31" s="41">
        <v>1.74</v>
      </c>
      <c r="F31" s="41">
        <v>1.17</v>
      </c>
      <c r="G31" s="41">
        <v>0.79</v>
      </c>
      <c r="H31" s="41">
        <v>0.55000000000000004</v>
      </c>
      <c r="I31" s="41">
        <v>0.39</v>
      </c>
      <c r="J31" s="41">
        <v>0.28999999999999998</v>
      </c>
      <c r="K31" s="41">
        <v>0.24</v>
      </c>
      <c r="L31" s="11"/>
      <c r="M31" s="120"/>
      <c r="N31" s="121"/>
      <c r="O31" s="121"/>
      <c r="P31" s="124" t="s">
        <v>5</v>
      </c>
      <c r="Q31" s="124"/>
      <c r="R31" s="124"/>
      <c r="S31" s="125">
        <f>SMALL(C29:K35,1)</f>
        <v>0.21</v>
      </c>
      <c r="T31" s="125"/>
      <c r="U31" s="15" t="s">
        <v>0</v>
      </c>
      <c r="V31" s="9"/>
    </row>
    <row r="32" spans="1:23" s="2" customFormat="1" ht="12.75" x14ac:dyDescent="0.2">
      <c r="A32" s="14"/>
      <c r="B32" s="21"/>
      <c r="C32" s="41">
        <v>0.73</v>
      </c>
      <c r="D32" s="41">
        <v>2.09</v>
      </c>
      <c r="E32" s="41">
        <v>1.76</v>
      </c>
      <c r="F32" s="41">
        <v>1.1399999999999999</v>
      </c>
      <c r="G32" s="41">
        <v>0.76</v>
      </c>
      <c r="H32" s="41">
        <v>0.53</v>
      </c>
      <c r="I32" s="41">
        <v>0.38</v>
      </c>
      <c r="J32" s="41">
        <v>0.3</v>
      </c>
      <c r="K32" s="41">
        <v>0.27</v>
      </c>
      <c r="L32" s="11"/>
      <c r="M32" s="120"/>
      <c r="N32" s="121"/>
      <c r="O32" s="121"/>
      <c r="P32" s="124" t="s">
        <v>3</v>
      </c>
      <c r="Q32" s="124"/>
      <c r="R32" s="124"/>
      <c r="S32" s="125">
        <f>LARGE(C29:K35,1)</f>
        <v>8.15</v>
      </c>
      <c r="T32" s="125"/>
      <c r="U32" s="15" t="s">
        <v>0</v>
      </c>
      <c r="V32" s="9"/>
    </row>
    <row r="33" spans="1:22" s="2" customFormat="1" ht="12.75" x14ac:dyDescent="0.2">
      <c r="A33" s="14"/>
      <c r="B33" s="21"/>
      <c r="C33" s="41">
        <v>5.7</v>
      </c>
      <c r="D33" s="41">
        <v>3.15</v>
      </c>
      <c r="E33" s="41">
        <v>1.77</v>
      </c>
      <c r="F33" s="41">
        <v>1.07</v>
      </c>
      <c r="G33" s="41">
        <v>0.71</v>
      </c>
      <c r="H33" s="41">
        <v>0.5</v>
      </c>
      <c r="I33" s="41">
        <v>0.38</v>
      </c>
      <c r="J33" s="41">
        <v>0.3</v>
      </c>
      <c r="K33" s="41">
        <v>0.27</v>
      </c>
      <c r="L33" s="11"/>
      <c r="M33" s="114" t="s">
        <v>2</v>
      </c>
      <c r="N33" s="115"/>
      <c r="O33" s="115"/>
      <c r="P33" s="122" t="s">
        <v>9</v>
      </c>
      <c r="Q33" s="122"/>
      <c r="R33" s="122"/>
      <c r="S33" s="123">
        <f>S31/S29</f>
        <v>0.14002963590177817</v>
      </c>
      <c r="T33" s="123"/>
      <c r="U33" s="13"/>
      <c r="V33" s="9"/>
    </row>
    <row r="34" spans="1:22" s="2" customFormat="1" x14ac:dyDescent="0.2">
      <c r="A34" s="9"/>
      <c r="C34" s="41">
        <v>8.15</v>
      </c>
      <c r="D34" s="41">
        <v>3.47</v>
      </c>
      <c r="E34" s="41">
        <v>1.82</v>
      </c>
      <c r="F34" s="41">
        <v>1.06</v>
      </c>
      <c r="G34" s="41">
        <v>0.69</v>
      </c>
      <c r="H34" s="41">
        <v>0.49</v>
      </c>
      <c r="I34" s="41">
        <v>0.35</v>
      </c>
      <c r="J34" s="41">
        <v>0.27</v>
      </c>
      <c r="K34" s="41">
        <v>0.23</v>
      </c>
      <c r="L34" s="11"/>
      <c r="M34" s="116"/>
      <c r="N34" s="117"/>
      <c r="O34" s="117"/>
      <c r="P34" s="126" t="s">
        <v>10</v>
      </c>
      <c r="Q34" s="126"/>
      <c r="R34" s="126"/>
      <c r="S34" s="127">
        <f>S31/S32</f>
        <v>2.5766871165644169E-2</v>
      </c>
      <c r="T34" s="127"/>
      <c r="U34" s="16"/>
      <c r="V34" s="9"/>
    </row>
    <row r="35" spans="1:22" s="2" customFormat="1" ht="12.75" x14ac:dyDescent="0.2">
      <c r="A35" s="14"/>
      <c r="B35" s="21"/>
      <c r="C35" s="41">
        <v>5.54</v>
      </c>
      <c r="D35" s="41">
        <v>2.93</v>
      </c>
      <c r="E35" s="41">
        <v>1.61</v>
      </c>
      <c r="F35" s="41">
        <v>0.97</v>
      </c>
      <c r="G35" s="41">
        <v>0.66</v>
      </c>
      <c r="H35" s="41">
        <v>0.47</v>
      </c>
      <c r="I35" s="41">
        <v>0.34</v>
      </c>
      <c r="J35" s="41">
        <v>0.26</v>
      </c>
      <c r="K35" s="41">
        <v>0.23</v>
      </c>
      <c r="L35" s="11"/>
      <c r="M35" s="118" t="s">
        <v>8</v>
      </c>
      <c r="N35" s="119"/>
      <c r="O35" s="119"/>
      <c r="P35" s="119"/>
      <c r="Q35" s="119"/>
      <c r="R35" s="119"/>
      <c r="S35" s="127">
        <f>(COUNTIF(C29:K35,"&gt;2")/COUNT(C29:K35))*100</f>
        <v>20.634920634920633</v>
      </c>
      <c r="T35" s="127"/>
      <c r="U35" s="16" t="s">
        <v>0</v>
      </c>
      <c r="V35" s="9"/>
    </row>
    <row r="36" spans="1:22" s="2" customFormat="1" x14ac:dyDescent="0.2">
      <c r="A36" s="109" t="s">
        <v>7</v>
      </c>
      <c r="B36" s="109"/>
      <c r="C36" s="12">
        <f>AVERAGE(C29:C35)</f>
        <v>5.5171428571428569</v>
      </c>
      <c r="D36" s="12">
        <f t="shared" ref="D36" si="2">AVERAGE(D29:D35)</f>
        <v>3.0385714285714287</v>
      </c>
      <c r="E36" s="12">
        <f t="shared" ref="E36" si="3">AVERAGE(E29:E35)</f>
        <v>1.75</v>
      </c>
      <c r="F36" s="12">
        <f t="shared" ref="F36" si="4">AVERAGE(F29:F35)</f>
        <v>1.0699999999999998</v>
      </c>
      <c r="G36" s="12">
        <f t="shared" ref="G36" si="5">AVERAGE(G29:G35)</f>
        <v>0.7142857142857143</v>
      </c>
      <c r="H36" s="12">
        <f t="shared" ref="H36" si="6">AVERAGE(H29:H35)</f>
        <v>0.50857142857142856</v>
      </c>
      <c r="I36" s="12">
        <f t="shared" ref="I36" si="7">AVERAGE(I29:I35)</f>
        <v>0.37285714285714283</v>
      </c>
      <c r="J36" s="12">
        <f t="shared" ref="J36" si="8">AVERAGE(J29:J35)</f>
        <v>0.28428571428571431</v>
      </c>
      <c r="K36" s="12">
        <f t="shared" ref="K36" si="9">AVERAGE(K29:K35)</f>
        <v>0.24142857142857141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28</v>
      </c>
      <c r="B38" s="19"/>
      <c r="C38" s="41">
        <v>7.02</v>
      </c>
      <c r="D38" s="41">
        <v>3.42</v>
      </c>
      <c r="E38" s="41">
        <v>1.74</v>
      </c>
      <c r="F38" s="41">
        <v>0.98</v>
      </c>
      <c r="G38" s="41">
        <v>0.64</v>
      </c>
      <c r="H38" s="41">
        <v>0.49</v>
      </c>
      <c r="I38" s="41">
        <v>0.38</v>
      </c>
      <c r="J38" s="41">
        <v>0.28999999999999998</v>
      </c>
      <c r="K38" s="41">
        <v>0.22</v>
      </c>
      <c r="L38" s="11"/>
      <c r="M38" s="114" t="s">
        <v>6</v>
      </c>
      <c r="N38" s="115"/>
      <c r="O38" s="115"/>
      <c r="P38" s="122" t="s">
        <v>1</v>
      </c>
      <c r="Q38" s="122"/>
      <c r="R38" s="122"/>
      <c r="S38" s="123">
        <f>AVERAGE(C38:K44)</f>
        <v>1.5115873015873016</v>
      </c>
      <c r="T38" s="123"/>
      <c r="U38" s="13" t="s">
        <v>0</v>
      </c>
      <c r="V38" s="9"/>
    </row>
    <row r="39" spans="1:22" s="2" customFormat="1" ht="12.75" x14ac:dyDescent="0.2">
      <c r="A39" s="14"/>
      <c r="B39" s="21"/>
      <c r="C39" s="41">
        <v>7.83</v>
      </c>
      <c r="D39" s="41">
        <v>3.53</v>
      </c>
      <c r="E39" s="41">
        <v>1.82</v>
      </c>
      <c r="F39" s="41">
        <v>1.1000000000000001</v>
      </c>
      <c r="G39" s="41">
        <v>0.75</v>
      </c>
      <c r="H39" s="41">
        <v>0.54</v>
      </c>
      <c r="I39" s="41">
        <v>0.41</v>
      </c>
      <c r="J39" s="41">
        <v>0.3</v>
      </c>
      <c r="K39" s="41">
        <v>0.25</v>
      </c>
      <c r="L39" s="11"/>
      <c r="M39" s="120"/>
      <c r="N39" s="121"/>
      <c r="O39" s="121"/>
      <c r="P39" s="124" t="s">
        <v>4</v>
      </c>
      <c r="Q39" s="124"/>
      <c r="R39" s="124"/>
      <c r="S39" s="125">
        <f>MEDIAN(C38:K44)</f>
        <v>0.71</v>
      </c>
      <c r="T39" s="125"/>
      <c r="U39" s="15" t="s">
        <v>0</v>
      </c>
      <c r="V39" s="9"/>
    </row>
    <row r="40" spans="1:22" s="2" customFormat="1" ht="12.75" x14ac:dyDescent="0.2">
      <c r="A40" s="14"/>
      <c r="B40" s="21"/>
      <c r="C40" s="41">
        <v>3.64</v>
      </c>
      <c r="D40" s="41">
        <v>2.7</v>
      </c>
      <c r="E40" s="41">
        <v>1.75</v>
      </c>
      <c r="F40" s="41">
        <v>1.18</v>
      </c>
      <c r="G40" s="41">
        <v>0.79</v>
      </c>
      <c r="H40" s="41">
        <v>0.56000000000000005</v>
      </c>
      <c r="I40" s="41">
        <v>0.4</v>
      </c>
      <c r="J40" s="41">
        <v>0.3</v>
      </c>
      <c r="K40" s="41">
        <v>0.26</v>
      </c>
      <c r="L40" s="11"/>
      <c r="M40" s="120"/>
      <c r="N40" s="121"/>
      <c r="O40" s="121"/>
      <c r="P40" s="124" t="s">
        <v>5</v>
      </c>
      <c r="Q40" s="124"/>
      <c r="R40" s="124"/>
      <c r="S40" s="125">
        <f>SMALL(C38:K44,1)</f>
        <v>0.22</v>
      </c>
      <c r="T40" s="125"/>
      <c r="U40" s="15" t="s">
        <v>0</v>
      </c>
      <c r="V40" s="9"/>
    </row>
    <row r="41" spans="1:22" s="2" customFormat="1" ht="12.75" x14ac:dyDescent="0.2">
      <c r="A41" s="14"/>
      <c r="B41" s="21"/>
      <c r="C41" s="41">
        <v>0.71</v>
      </c>
      <c r="D41" s="41">
        <v>2.08</v>
      </c>
      <c r="E41" s="41">
        <v>1.77</v>
      </c>
      <c r="F41" s="41">
        <v>1.1499999999999999</v>
      </c>
      <c r="G41" s="41">
        <v>0.76</v>
      </c>
      <c r="H41" s="41">
        <v>0.55000000000000004</v>
      </c>
      <c r="I41" s="41">
        <v>0.4</v>
      </c>
      <c r="J41" s="41">
        <v>0.33</v>
      </c>
      <c r="K41" s="41">
        <v>0.31</v>
      </c>
      <c r="L41" s="11"/>
      <c r="M41" s="120"/>
      <c r="N41" s="121"/>
      <c r="O41" s="121"/>
      <c r="P41" s="124" t="s">
        <v>3</v>
      </c>
      <c r="Q41" s="124"/>
      <c r="R41" s="124"/>
      <c r="S41" s="125">
        <f>LARGE(C38:K44,1)</f>
        <v>8.19</v>
      </c>
      <c r="T41" s="125"/>
      <c r="U41" s="15" t="s">
        <v>0</v>
      </c>
      <c r="V41" s="9"/>
    </row>
    <row r="42" spans="1:22" s="2" customFormat="1" ht="12.75" x14ac:dyDescent="0.2">
      <c r="A42" s="14"/>
      <c r="B42" s="21"/>
      <c r="C42" s="41">
        <v>5.7</v>
      </c>
      <c r="D42" s="41">
        <v>3.13</v>
      </c>
      <c r="E42" s="41">
        <v>1.76</v>
      </c>
      <c r="F42" s="41">
        <v>1.07</v>
      </c>
      <c r="G42" s="41">
        <v>0.72</v>
      </c>
      <c r="H42" s="41">
        <v>0.51</v>
      </c>
      <c r="I42" s="41">
        <v>0.4</v>
      </c>
      <c r="J42" s="41">
        <v>0.33</v>
      </c>
      <c r="K42" s="41">
        <v>0.3</v>
      </c>
      <c r="L42" s="11"/>
      <c r="M42" s="114" t="s">
        <v>2</v>
      </c>
      <c r="N42" s="115"/>
      <c r="O42" s="115"/>
      <c r="P42" s="122" t="s">
        <v>9</v>
      </c>
      <c r="Q42" s="122"/>
      <c r="R42" s="122"/>
      <c r="S42" s="123">
        <f>S40/S38</f>
        <v>0.14554237110154364</v>
      </c>
      <c r="T42" s="123"/>
      <c r="U42" s="13"/>
      <c r="V42" s="9"/>
    </row>
    <row r="43" spans="1:22" s="2" customFormat="1" x14ac:dyDescent="0.2">
      <c r="A43" s="9"/>
      <c r="C43" s="41">
        <v>8.19</v>
      </c>
      <c r="D43" s="41">
        <v>3.49</v>
      </c>
      <c r="E43" s="41">
        <v>1.83</v>
      </c>
      <c r="F43" s="41">
        <v>1.08</v>
      </c>
      <c r="G43" s="41">
        <v>0.7</v>
      </c>
      <c r="H43" s="41">
        <v>0.5</v>
      </c>
      <c r="I43" s="41">
        <v>0.36</v>
      </c>
      <c r="J43" s="41">
        <v>0.28999999999999998</v>
      </c>
      <c r="K43" s="41">
        <v>0.26</v>
      </c>
      <c r="L43" s="11"/>
      <c r="M43" s="116"/>
      <c r="N43" s="117"/>
      <c r="O43" s="117"/>
      <c r="P43" s="126" t="s">
        <v>10</v>
      </c>
      <c r="Q43" s="126"/>
      <c r="R43" s="126"/>
      <c r="S43" s="127">
        <f>S40/S41</f>
        <v>2.6862026862026864E-2</v>
      </c>
      <c r="T43" s="127"/>
      <c r="U43" s="16"/>
      <c r="V43" s="9"/>
    </row>
    <row r="44" spans="1:22" s="2" customFormat="1" ht="12.75" x14ac:dyDescent="0.2">
      <c r="A44" s="14"/>
      <c r="B44" s="21"/>
      <c r="C44" s="41">
        <v>5.59</v>
      </c>
      <c r="D44" s="41">
        <v>2.93</v>
      </c>
      <c r="E44" s="41">
        <v>1.64</v>
      </c>
      <c r="F44" s="41">
        <v>1</v>
      </c>
      <c r="G44" s="41">
        <v>0.69</v>
      </c>
      <c r="H44" s="41">
        <v>0.49</v>
      </c>
      <c r="I44" s="41">
        <v>0.36</v>
      </c>
      <c r="J44" s="41">
        <v>0.28999999999999998</v>
      </c>
      <c r="K44" s="41">
        <v>0.27</v>
      </c>
      <c r="L44" s="11"/>
      <c r="M44" s="118" t="s">
        <v>8</v>
      </c>
      <c r="N44" s="119"/>
      <c r="O44" s="119"/>
      <c r="P44" s="119"/>
      <c r="Q44" s="119"/>
      <c r="R44" s="119"/>
      <c r="S44" s="127">
        <f>(COUNTIF(C38:K44,"&gt;2")/COUNT(C38:K44))*100</f>
        <v>20.634920634920633</v>
      </c>
      <c r="T44" s="127"/>
      <c r="U44" s="16" t="s">
        <v>0</v>
      </c>
      <c r="V44" s="9"/>
    </row>
    <row r="45" spans="1:22" s="2" customFormat="1" x14ac:dyDescent="0.2">
      <c r="A45" s="109" t="s">
        <v>7</v>
      </c>
      <c r="B45" s="109"/>
      <c r="C45" s="12">
        <f>AVERAGE(C38:C44)</f>
        <v>5.5257142857142849</v>
      </c>
      <c r="D45" s="12">
        <f t="shared" ref="D45" si="10">AVERAGE(D38:D44)</f>
        <v>3.04</v>
      </c>
      <c r="E45" s="12">
        <f t="shared" ref="E45" si="11">AVERAGE(E38:E44)</f>
        <v>1.7585714285714287</v>
      </c>
      <c r="F45" s="12">
        <f t="shared" ref="F45" si="12">AVERAGE(F38:F44)</f>
        <v>1.08</v>
      </c>
      <c r="G45" s="12">
        <f t="shared" ref="G45" si="13">AVERAGE(G38:G44)</f>
        <v>0.72142857142857153</v>
      </c>
      <c r="H45" s="12">
        <f t="shared" ref="H45" si="14">AVERAGE(H38:H44)</f>
        <v>0.52000000000000013</v>
      </c>
      <c r="I45" s="12">
        <f t="shared" ref="I45" si="15">AVERAGE(I38:I44)</f>
        <v>0.38714285714285707</v>
      </c>
      <c r="J45" s="12">
        <f t="shared" ref="J45" si="16">AVERAGE(J38:J44)</f>
        <v>0.30428571428571427</v>
      </c>
      <c r="K45" s="12">
        <f t="shared" ref="K45" si="17">AVERAGE(K38:K44)</f>
        <v>0.26714285714285718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42"/>
      <c r="D46" s="42"/>
      <c r="E46" s="42"/>
      <c r="F46" s="42"/>
      <c r="G46" s="42"/>
      <c r="H46" s="42"/>
      <c r="I46" s="42"/>
      <c r="J46" s="42"/>
      <c r="K46" s="42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29</v>
      </c>
      <c r="B47" s="19"/>
      <c r="C47" s="41">
        <v>7.1</v>
      </c>
      <c r="D47" s="41">
        <v>3.47</v>
      </c>
      <c r="E47" s="41">
        <v>1.78</v>
      </c>
      <c r="F47" s="41">
        <v>1.02</v>
      </c>
      <c r="G47" s="41">
        <v>0.68</v>
      </c>
      <c r="H47" s="41">
        <v>0.53</v>
      </c>
      <c r="I47" s="41">
        <v>0.41</v>
      </c>
      <c r="J47" s="41">
        <v>0.32</v>
      </c>
      <c r="K47" s="41">
        <v>0.24</v>
      </c>
      <c r="L47" s="11"/>
      <c r="M47" s="114" t="s">
        <v>6</v>
      </c>
      <c r="N47" s="115"/>
      <c r="O47" s="115"/>
      <c r="P47" s="122" t="s">
        <v>1</v>
      </c>
      <c r="Q47" s="122"/>
      <c r="R47" s="122"/>
      <c r="S47" s="123">
        <f>AVERAGE(C47:K53)</f>
        <v>1.5614285714285712</v>
      </c>
      <c r="T47" s="123"/>
      <c r="U47" s="13" t="s">
        <v>0</v>
      </c>
      <c r="V47" s="9"/>
    </row>
    <row r="48" spans="1:22" s="2" customFormat="1" ht="12.75" x14ac:dyDescent="0.2">
      <c r="A48" s="14"/>
      <c r="B48" s="21"/>
      <c r="C48" s="41">
        <v>7.94</v>
      </c>
      <c r="D48" s="41">
        <v>3.61</v>
      </c>
      <c r="E48" s="41">
        <v>1.88</v>
      </c>
      <c r="F48" s="41">
        <v>1.1599999999999999</v>
      </c>
      <c r="G48" s="41">
        <v>0.8</v>
      </c>
      <c r="H48" s="41">
        <v>0.59</v>
      </c>
      <c r="I48" s="41">
        <v>0.45</v>
      </c>
      <c r="J48" s="41">
        <v>0.34</v>
      </c>
      <c r="K48" s="41">
        <v>0.28999999999999998</v>
      </c>
      <c r="L48" s="11"/>
      <c r="M48" s="120"/>
      <c r="N48" s="121"/>
      <c r="O48" s="121"/>
      <c r="P48" s="124" t="s">
        <v>4</v>
      </c>
      <c r="Q48" s="124"/>
      <c r="R48" s="124"/>
      <c r="S48" s="125">
        <f>MEDIAN(C47:K53)</f>
        <v>0.75</v>
      </c>
      <c r="T48" s="125"/>
      <c r="U48" s="15" t="s">
        <v>0</v>
      </c>
      <c r="V48" s="9"/>
    </row>
    <row r="49" spans="1:22" s="2" customFormat="1" ht="12.75" x14ac:dyDescent="0.2">
      <c r="A49" s="14"/>
      <c r="B49" s="21"/>
      <c r="C49" s="41">
        <v>3.69</v>
      </c>
      <c r="D49" s="41">
        <v>2.77</v>
      </c>
      <c r="E49" s="41">
        <v>1.81</v>
      </c>
      <c r="F49" s="41">
        <v>1.23</v>
      </c>
      <c r="G49" s="41">
        <v>0.84</v>
      </c>
      <c r="H49" s="41">
        <v>0.6</v>
      </c>
      <c r="I49" s="41">
        <v>0.44</v>
      </c>
      <c r="J49" s="41">
        <v>0.34</v>
      </c>
      <c r="K49" s="41">
        <v>0.28999999999999998</v>
      </c>
      <c r="L49" s="11"/>
      <c r="M49" s="120"/>
      <c r="N49" s="121"/>
      <c r="O49" s="121"/>
      <c r="P49" s="124" t="s">
        <v>5</v>
      </c>
      <c r="Q49" s="124"/>
      <c r="R49" s="124"/>
      <c r="S49" s="125">
        <f>SMALL(C47:K53,1)</f>
        <v>0.24</v>
      </c>
      <c r="T49" s="125"/>
      <c r="U49" s="15" t="s">
        <v>0</v>
      </c>
      <c r="V49" s="9"/>
    </row>
    <row r="50" spans="1:22" s="2" customFormat="1" ht="12.75" x14ac:dyDescent="0.2">
      <c r="A50" s="14"/>
      <c r="B50" s="21"/>
      <c r="C50" s="41">
        <v>0.72</v>
      </c>
      <c r="D50" s="41">
        <v>2.11</v>
      </c>
      <c r="E50" s="41">
        <v>1.82</v>
      </c>
      <c r="F50" s="41">
        <v>1.19</v>
      </c>
      <c r="G50" s="41">
        <v>0.8</v>
      </c>
      <c r="H50" s="41">
        <v>0.59</v>
      </c>
      <c r="I50" s="41">
        <v>0.45</v>
      </c>
      <c r="J50" s="41">
        <v>0.38</v>
      </c>
      <c r="K50" s="41">
        <v>0.36</v>
      </c>
      <c r="L50" s="11"/>
      <c r="M50" s="120"/>
      <c r="N50" s="121"/>
      <c r="O50" s="121"/>
      <c r="P50" s="124" t="s">
        <v>3</v>
      </c>
      <c r="Q50" s="124"/>
      <c r="R50" s="124"/>
      <c r="S50" s="125">
        <f>LARGE(C47:K53,1)</f>
        <v>8.27</v>
      </c>
      <c r="T50" s="125"/>
      <c r="U50" s="15" t="s">
        <v>0</v>
      </c>
      <c r="V50" s="9"/>
    </row>
    <row r="51" spans="1:22" s="2" customFormat="1" ht="12.75" x14ac:dyDescent="0.2">
      <c r="A51" s="14"/>
      <c r="B51" s="21"/>
      <c r="C51" s="41">
        <v>5.72</v>
      </c>
      <c r="D51" s="41">
        <v>3.16</v>
      </c>
      <c r="E51" s="41">
        <v>1.8</v>
      </c>
      <c r="F51" s="41">
        <v>1.1100000000000001</v>
      </c>
      <c r="G51" s="41">
        <v>0.76</v>
      </c>
      <c r="H51" s="41">
        <v>0.55000000000000004</v>
      </c>
      <c r="I51" s="41">
        <v>0.45</v>
      </c>
      <c r="J51" s="41">
        <v>0.38</v>
      </c>
      <c r="K51" s="41">
        <v>0.36</v>
      </c>
      <c r="L51" s="11"/>
      <c r="M51" s="114" t="s">
        <v>2</v>
      </c>
      <c r="N51" s="115"/>
      <c r="O51" s="115"/>
      <c r="P51" s="122" t="s">
        <v>9</v>
      </c>
      <c r="Q51" s="122"/>
      <c r="R51" s="122"/>
      <c r="S51" s="123">
        <f>S49/S47</f>
        <v>0.15370539798719124</v>
      </c>
      <c r="T51" s="123"/>
      <c r="U51" s="13"/>
      <c r="V51" s="9"/>
    </row>
    <row r="52" spans="1:22" s="2" customFormat="1" x14ac:dyDescent="0.2">
      <c r="A52" s="9"/>
      <c r="C52" s="41">
        <v>8.27</v>
      </c>
      <c r="D52" s="41">
        <v>3.54</v>
      </c>
      <c r="E52" s="41">
        <v>1.88</v>
      </c>
      <c r="F52" s="41">
        <v>1.1299999999999999</v>
      </c>
      <c r="G52" s="41">
        <v>0.75</v>
      </c>
      <c r="H52" s="41">
        <v>0.55000000000000004</v>
      </c>
      <c r="I52" s="41">
        <v>0.41</v>
      </c>
      <c r="J52" s="41">
        <v>0.33</v>
      </c>
      <c r="K52" s="41">
        <v>0.3</v>
      </c>
      <c r="L52" s="11"/>
      <c r="M52" s="116"/>
      <c r="N52" s="117"/>
      <c r="O52" s="117"/>
      <c r="P52" s="126" t="s">
        <v>10</v>
      </c>
      <c r="Q52" s="126"/>
      <c r="R52" s="126"/>
      <c r="S52" s="127">
        <f>S49/S50</f>
        <v>2.9020556227327691E-2</v>
      </c>
      <c r="T52" s="127"/>
      <c r="U52" s="16"/>
      <c r="V52" s="9"/>
    </row>
    <row r="53" spans="1:22" s="2" customFormat="1" ht="12.75" x14ac:dyDescent="0.2">
      <c r="A53" s="14"/>
      <c r="B53" s="21"/>
      <c r="C53" s="41">
        <v>5.7</v>
      </c>
      <c r="D53" s="41">
        <v>3.05</v>
      </c>
      <c r="E53" s="41">
        <v>1.73</v>
      </c>
      <c r="F53" s="41">
        <v>1.06</v>
      </c>
      <c r="G53" s="41">
        <v>0.74</v>
      </c>
      <c r="H53" s="41">
        <v>0.54</v>
      </c>
      <c r="I53" s="41">
        <v>0.41</v>
      </c>
      <c r="J53" s="41">
        <v>0.34</v>
      </c>
      <c r="K53" s="41">
        <v>0.31</v>
      </c>
      <c r="L53" s="11"/>
      <c r="M53" s="118" t="s">
        <v>8</v>
      </c>
      <c r="N53" s="119"/>
      <c r="O53" s="119"/>
      <c r="P53" s="119"/>
      <c r="Q53" s="119"/>
      <c r="R53" s="119"/>
      <c r="S53" s="127">
        <f>(COUNTIF(C47:K53,"&gt;2")/COUNT(C47:K53))*100</f>
        <v>20.634920634920633</v>
      </c>
      <c r="T53" s="127"/>
      <c r="U53" s="16" t="s">
        <v>0</v>
      </c>
      <c r="V53" s="9"/>
    </row>
    <row r="54" spans="1:22" s="2" customFormat="1" x14ac:dyDescent="0.2">
      <c r="A54" s="109" t="s">
        <v>7</v>
      </c>
      <c r="B54" s="109"/>
      <c r="C54" s="12">
        <f>AVERAGE(C47:C53)</f>
        <v>5.5914285714285716</v>
      </c>
      <c r="D54" s="12">
        <f t="shared" ref="D54" si="18">AVERAGE(D47:D53)</f>
        <v>3.1014285714285714</v>
      </c>
      <c r="E54" s="12">
        <f t="shared" ref="E54" si="19">AVERAGE(E47:E53)</f>
        <v>1.8142857142857147</v>
      </c>
      <c r="F54" s="12">
        <f t="shared" ref="F54" si="20">AVERAGE(F47:F53)</f>
        <v>1.1285714285714286</v>
      </c>
      <c r="G54" s="12">
        <f t="shared" ref="G54" si="21">AVERAGE(G47:G53)</f>
        <v>0.76714285714285713</v>
      </c>
      <c r="H54" s="12">
        <f t="shared" ref="H54" si="22">AVERAGE(H47:H53)</f>
        <v>0.56428571428571428</v>
      </c>
      <c r="I54" s="12">
        <f t="shared" ref="I54" si="23">AVERAGE(I47:I53)</f>
        <v>0.43142857142857149</v>
      </c>
      <c r="J54" s="12">
        <f t="shared" ref="J54" si="24">AVERAGE(J47:J53)</f>
        <v>0.34714285714285709</v>
      </c>
      <c r="K54" s="12">
        <f t="shared" ref="K54" si="25">AVERAGE(K47:K53)</f>
        <v>0.30714285714285711</v>
      </c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42"/>
      <c r="D55" s="42"/>
      <c r="E55" s="42"/>
      <c r="F55" s="42"/>
      <c r="G55" s="42"/>
      <c r="H55" s="42"/>
      <c r="I55" s="42"/>
      <c r="J55" s="42"/>
      <c r="K55" s="42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30</v>
      </c>
      <c r="B56" s="20">
        <v>6.62</v>
      </c>
      <c r="C56" s="41">
        <v>7.17</v>
      </c>
      <c r="D56" s="41">
        <v>3.53</v>
      </c>
      <c r="E56" s="41">
        <v>1.83</v>
      </c>
      <c r="F56" s="41">
        <v>1.06</v>
      </c>
      <c r="G56" s="41">
        <v>0.72</v>
      </c>
      <c r="H56" s="41">
        <v>0.56000000000000005</v>
      </c>
      <c r="I56" s="41">
        <v>0.45</v>
      </c>
      <c r="J56" s="41">
        <v>0.35</v>
      </c>
      <c r="K56" s="41">
        <v>0.27</v>
      </c>
      <c r="L56" s="11"/>
      <c r="M56" s="114" t="s">
        <v>6</v>
      </c>
      <c r="N56" s="115"/>
      <c r="O56" s="115"/>
      <c r="P56" s="122" t="s">
        <v>1</v>
      </c>
      <c r="Q56" s="122"/>
      <c r="R56" s="122"/>
      <c r="S56" s="123">
        <f>AVERAGE(C56:K62)</f>
        <v>1.6187301587301586</v>
      </c>
      <c r="T56" s="123"/>
      <c r="U56" s="13" t="s">
        <v>0</v>
      </c>
      <c r="V56" s="9"/>
    </row>
    <row r="57" spans="1:22" s="2" customFormat="1" ht="12.75" x14ac:dyDescent="0.2">
      <c r="A57" s="14"/>
      <c r="B57" s="20">
        <v>7.59</v>
      </c>
      <c r="C57" s="41">
        <v>7.98</v>
      </c>
      <c r="D57" s="41">
        <v>3.69</v>
      </c>
      <c r="E57" s="41">
        <v>1.95</v>
      </c>
      <c r="F57" s="41">
        <v>1.22</v>
      </c>
      <c r="G57" s="41">
        <v>0.85</v>
      </c>
      <c r="H57" s="41">
        <v>0.64</v>
      </c>
      <c r="I57" s="41">
        <v>0.5</v>
      </c>
      <c r="J57" s="41">
        <v>0.39</v>
      </c>
      <c r="K57" s="41">
        <v>0.33</v>
      </c>
      <c r="L57" s="11"/>
      <c r="M57" s="120"/>
      <c r="N57" s="121"/>
      <c r="O57" s="121"/>
      <c r="P57" s="124" t="s">
        <v>4</v>
      </c>
      <c r="Q57" s="124"/>
      <c r="R57" s="124"/>
      <c r="S57" s="125">
        <f>MEDIAN(C56:K62)</f>
        <v>0.81</v>
      </c>
      <c r="T57" s="125"/>
      <c r="U57" s="15" t="s">
        <v>0</v>
      </c>
      <c r="V57" s="9"/>
    </row>
    <row r="58" spans="1:22" s="2" customFormat="1" ht="12.75" x14ac:dyDescent="0.2">
      <c r="A58" s="14"/>
      <c r="B58" s="20">
        <v>3.15</v>
      </c>
      <c r="C58" s="41">
        <v>3.76</v>
      </c>
      <c r="D58" s="41">
        <v>2.84</v>
      </c>
      <c r="E58" s="41">
        <v>1.88</v>
      </c>
      <c r="F58" s="41">
        <v>1.3</v>
      </c>
      <c r="G58" s="41">
        <v>0.9</v>
      </c>
      <c r="H58" s="41">
        <v>0.65</v>
      </c>
      <c r="I58" s="41">
        <v>0.5</v>
      </c>
      <c r="J58" s="41">
        <v>0.39</v>
      </c>
      <c r="K58" s="41">
        <v>0.34</v>
      </c>
      <c r="L58" s="11"/>
      <c r="M58" s="120"/>
      <c r="N58" s="121"/>
      <c r="O58" s="121"/>
      <c r="P58" s="124" t="s">
        <v>5</v>
      </c>
      <c r="Q58" s="124"/>
      <c r="R58" s="124"/>
      <c r="S58" s="125">
        <f>SMALL(C56:K62,1)</f>
        <v>0.27</v>
      </c>
      <c r="T58" s="125"/>
      <c r="U58" s="15" t="s">
        <v>0</v>
      </c>
      <c r="V58" s="9"/>
    </row>
    <row r="59" spans="1:22" s="2" customFormat="1" ht="12.75" x14ac:dyDescent="0.2">
      <c r="A59" s="14"/>
      <c r="B59" s="20">
        <v>0.5</v>
      </c>
      <c r="C59" s="41">
        <v>0.76</v>
      </c>
      <c r="D59" s="41">
        <v>2.15</v>
      </c>
      <c r="E59" s="41">
        <v>1.87</v>
      </c>
      <c r="F59" s="41">
        <v>1.26</v>
      </c>
      <c r="G59" s="41">
        <v>0.86</v>
      </c>
      <c r="H59" s="41">
        <v>0.65</v>
      </c>
      <c r="I59" s="41">
        <v>0.51</v>
      </c>
      <c r="J59" s="41">
        <v>0.44</v>
      </c>
      <c r="K59" s="41">
        <v>0.42</v>
      </c>
      <c r="L59" s="11"/>
      <c r="M59" s="120"/>
      <c r="N59" s="121"/>
      <c r="O59" s="121"/>
      <c r="P59" s="124" t="s">
        <v>3</v>
      </c>
      <c r="Q59" s="124"/>
      <c r="R59" s="124"/>
      <c r="S59" s="125">
        <f>LARGE(C56:K62,1)</f>
        <v>8.36</v>
      </c>
      <c r="T59" s="125"/>
      <c r="U59" s="15" t="s">
        <v>0</v>
      </c>
      <c r="V59" s="9"/>
    </row>
    <row r="60" spans="1:22" s="2" customFormat="1" ht="12.75" x14ac:dyDescent="0.2">
      <c r="A60" s="38"/>
      <c r="B60" s="20"/>
      <c r="C60" s="41">
        <v>5.75</v>
      </c>
      <c r="D60" s="41">
        <v>3.2</v>
      </c>
      <c r="E60" s="41">
        <v>1.85</v>
      </c>
      <c r="F60" s="41">
        <v>1.1599999999999999</v>
      </c>
      <c r="G60" s="41">
        <v>0.82</v>
      </c>
      <c r="H60" s="41">
        <v>0.62</v>
      </c>
      <c r="I60" s="41">
        <v>0.52</v>
      </c>
      <c r="J60" s="41">
        <v>0.44</v>
      </c>
      <c r="K60" s="41">
        <v>0.42</v>
      </c>
      <c r="L60" s="11"/>
      <c r="M60" s="114" t="s">
        <v>2</v>
      </c>
      <c r="N60" s="115"/>
      <c r="O60" s="115"/>
      <c r="P60" s="122" t="s">
        <v>9</v>
      </c>
      <c r="Q60" s="122"/>
      <c r="R60" s="122"/>
      <c r="S60" s="123">
        <f>S58/S56</f>
        <v>0.16679741125710926</v>
      </c>
      <c r="T60" s="123"/>
      <c r="U60" s="13"/>
      <c r="V60" s="9"/>
    </row>
    <row r="61" spans="1:22" s="2" customFormat="1" x14ac:dyDescent="0.2">
      <c r="A61" s="128"/>
      <c r="B61" s="128"/>
      <c r="C61" s="41">
        <v>8.36</v>
      </c>
      <c r="D61" s="41">
        <v>3.6</v>
      </c>
      <c r="E61" s="41">
        <v>1.95</v>
      </c>
      <c r="F61" s="41">
        <v>1.19</v>
      </c>
      <c r="G61" s="41">
        <v>0.81</v>
      </c>
      <c r="H61" s="41">
        <v>0.61</v>
      </c>
      <c r="I61" s="41">
        <v>0.46</v>
      </c>
      <c r="J61" s="41">
        <v>0.39</v>
      </c>
      <c r="K61" s="41">
        <v>0.36</v>
      </c>
      <c r="L61" s="11"/>
      <c r="M61" s="116"/>
      <c r="N61" s="117"/>
      <c r="O61" s="117"/>
      <c r="P61" s="126" t="s">
        <v>10</v>
      </c>
      <c r="Q61" s="126"/>
      <c r="R61" s="126"/>
      <c r="S61" s="127">
        <f>S58/S59</f>
        <v>3.2296650717703351E-2</v>
      </c>
      <c r="T61" s="127"/>
      <c r="U61" s="16"/>
      <c r="V61" s="9"/>
    </row>
    <row r="62" spans="1:22" s="2" customFormat="1" ht="12.75" x14ac:dyDescent="0.2">
      <c r="A62" s="14"/>
      <c r="B62" s="21"/>
      <c r="C62" s="41">
        <v>5.75</v>
      </c>
      <c r="D62" s="41">
        <v>3.11</v>
      </c>
      <c r="E62" s="41">
        <v>1.81</v>
      </c>
      <c r="F62" s="41">
        <v>1.1499999999999999</v>
      </c>
      <c r="G62" s="41">
        <v>0.81</v>
      </c>
      <c r="H62" s="41">
        <v>0.61</v>
      </c>
      <c r="I62" s="41">
        <v>0.48</v>
      </c>
      <c r="J62" s="41">
        <v>0.41</v>
      </c>
      <c r="K62" s="41">
        <v>0.37</v>
      </c>
      <c r="L62" s="11"/>
      <c r="M62" s="118" t="s">
        <v>8</v>
      </c>
      <c r="N62" s="119"/>
      <c r="O62" s="119"/>
      <c r="P62" s="119"/>
      <c r="Q62" s="119"/>
      <c r="R62" s="119"/>
      <c r="S62" s="127">
        <f>(COUNTIF(C56:K62,"&gt;2")/COUNT(C56:K62))*100</f>
        <v>20.634920634920633</v>
      </c>
      <c r="T62" s="127"/>
      <c r="U62" s="16" t="s">
        <v>0</v>
      </c>
      <c r="V62" s="9"/>
    </row>
    <row r="63" spans="1:22" s="2" customFormat="1" x14ac:dyDescent="0.2">
      <c r="A63" s="109" t="s">
        <v>7</v>
      </c>
      <c r="B63" s="109"/>
      <c r="C63" s="12">
        <f>AVERAGE(C56:C62)</f>
        <v>5.6471428571428577</v>
      </c>
      <c r="D63" s="12">
        <f t="shared" ref="D63" si="26">AVERAGE(D56:D62)</f>
        <v>3.16</v>
      </c>
      <c r="E63" s="12">
        <f t="shared" ref="E63" si="27">AVERAGE(E56:E62)</f>
        <v>1.8771428571428572</v>
      </c>
      <c r="F63" s="12">
        <f t="shared" ref="F63" si="28">AVERAGE(F56:F62)</f>
        <v>1.1914285714285715</v>
      </c>
      <c r="G63" s="12">
        <f t="shared" ref="G63" si="29">AVERAGE(G56:G62)</f>
        <v>0.82428571428571418</v>
      </c>
      <c r="H63" s="12">
        <f t="shared" ref="H63" si="30">AVERAGE(H56:H62)</f>
        <v>0.62</v>
      </c>
      <c r="I63" s="12">
        <f t="shared" ref="I63" si="31">AVERAGE(I56:I62)</f>
        <v>0.48857142857142855</v>
      </c>
      <c r="J63" s="12">
        <f t="shared" ref="J63" si="32">AVERAGE(J56:J62)</f>
        <v>0.40142857142857141</v>
      </c>
      <c r="K63" s="12">
        <f t="shared" ref="K63" si="33">AVERAGE(K56:K62)</f>
        <v>0.3585714285714286</v>
      </c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2">
    <mergeCell ref="A27:B27"/>
    <mergeCell ref="A36:B36"/>
    <mergeCell ref="A45:B45"/>
    <mergeCell ref="A54:B54"/>
    <mergeCell ref="A61:B61"/>
    <mergeCell ref="M20:O23"/>
    <mergeCell ref="M24:O25"/>
    <mergeCell ref="S25:T25"/>
    <mergeCell ref="S26:T26"/>
    <mergeCell ref="P25:R25"/>
    <mergeCell ref="P24:R24"/>
    <mergeCell ref="M26:R26"/>
    <mergeCell ref="S20:T20"/>
    <mergeCell ref="S21:T21"/>
    <mergeCell ref="S22:T22"/>
    <mergeCell ref="S23:T23"/>
    <mergeCell ref="S24:T24"/>
    <mergeCell ref="S35:T35"/>
    <mergeCell ref="P20:R20"/>
    <mergeCell ref="P21:R21"/>
    <mergeCell ref="P22:R22"/>
    <mergeCell ref="P23:R23"/>
    <mergeCell ref="S44:T44"/>
    <mergeCell ref="M33:O34"/>
    <mergeCell ref="M35:R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P33:R33"/>
    <mergeCell ref="S33:T33"/>
    <mergeCell ref="P34:R34"/>
    <mergeCell ref="S34:T34"/>
    <mergeCell ref="S53:T53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62:T62"/>
    <mergeCell ref="M51:O52"/>
    <mergeCell ref="M53:R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P51:R51"/>
    <mergeCell ref="S51:T51"/>
    <mergeCell ref="P52:R52"/>
    <mergeCell ref="S52:T52"/>
    <mergeCell ref="P59:R59"/>
    <mergeCell ref="S59:T59"/>
    <mergeCell ref="P60:R60"/>
    <mergeCell ref="S60:T60"/>
    <mergeCell ref="P61:R61"/>
    <mergeCell ref="S61:T61"/>
    <mergeCell ref="A63:B63"/>
    <mergeCell ref="N18:P18"/>
    <mergeCell ref="A17:B17"/>
    <mergeCell ref="A18:E18"/>
    <mergeCell ref="N17:U17"/>
    <mergeCell ref="T18:U18"/>
    <mergeCell ref="Q18:S18"/>
    <mergeCell ref="M60:O61"/>
    <mergeCell ref="M62:R62"/>
    <mergeCell ref="M56:O59"/>
    <mergeCell ref="P56:R56"/>
    <mergeCell ref="S56:T56"/>
    <mergeCell ref="P57:R57"/>
    <mergeCell ref="S57:T57"/>
    <mergeCell ref="P58:R58"/>
    <mergeCell ref="S58:T58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40" zoomScaleNormal="100" zoomScaleSheetLayoutView="100" zoomScalePageLayoutView="70" workbookViewId="0">
      <selection activeCell="J20" sqref="J20"/>
    </sheetView>
  </sheetViews>
  <sheetFormatPr defaultColWidth="0" defaultRowHeight="11.25" customHeight="1" zeroHeight="1" x14ac:dyDescent="0.2"/>
  <cols>
    <col min="1" max="1" width="6.5703125" style="6" customWidth="1"/>
    <col min="2" max="2" width="1" style="6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42578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3:22" x14ac:dyDescent="0.2"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3:22" x14ac:dyDescent="0.2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3:22" x14ac:dyDescent="0.2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3:22" x14ac:dyDescent="0.2"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3:22" x14ac:dyDescent="0.2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3:22" x14ac:dyDescent="0.2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3:22" x14ac:dyDescent="0.2"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3:22" x14ac:dyDescent="0.2"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3:22" x14ac:dyDescent="0.2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3:22" x14ac:dyDescent="0.2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3:22" x14ac:dyDescent="0.2"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3:22" x14ac:dyDescent="0.2"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3:22" x14ac:dyDescent="0.2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3:22" x14ac:dyDescent="0.2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3:22" x14ac:dyDescent="0.2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3:22" x14ac:dyDescent="0.2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11" t="s">
        <v>20</v>
      </c>
      <c r="B17" s="111"/>
      <c r="C17" s="73">
        <v>0.5</v>
      </c>
      <c r="D17" s="74">
        <f t="shared" ref="D17:K17" si="0">C17+$E$18</f>
        <v>1</v>
      </c>
      <c r="E17" s="74">
        <f t="shared" si="0"/>
        <v>1.5</v>
      </c>
      <c r="F17" s="74">
        <f t="shared" si="0"/>
        <v>2</v>
      </c>
      <c r="G17" s="74">
        <f t="shared" si="0"/>
        <v>2.5</v>
      </c>
      <c r="H17" s="74">
        <f t="shared" si="0"/>
        <v>3</v>
      </c>
      <c r="I17" s="74">
        <f t="shared" si="0"/>
        <v>3.5</v>
      </c>
      <c r="J17" s="74">
        <f t="shared" si="0"/>
        <v>4</v>
      </c>
      <c r="K17" s="74">
        <f t="shared" si="0"/>
        <v>4.5</v>
      </c>
      <c r="L17" s="75" t="s">
        <v>21</v>
      </c>
      <c r="M17" s="76" t="s">
        <v>11</v>
      </c>
      <c r="N17" s="110" t="s">
        <v>36</v>
      </c>
      <c r="O17" s="110"/>
      <c r="P17" s="110"/>
      <c r="Q17" s="110"/>
      <c r="R17" s="110"/>
      <c r="S17" s="110"/>
      <c r="T17" s="110"/>
      <c r="U17" s="110"/>
      <c r="V17" s="9"/>
    </row>
    <row r="18" spans="1:23" s="2" customFormat="1" x14ac:dyDescent="0.2">
      <c r="A18" s="131" t="s">
        <v>19</v>
      </c>
      <c r="B18" s="131"/>
      <c r="C18" s="131"/>
      <c r="D18" s="131"/>
      <c r="E18" s="71">
        <v>0.5</v>
      </c>
      <c r="F18" s="52" t="s">
        <v>16</v>
      </c>
      <c r="H18" s="29"/>
      <c r="I18" s="29"/>
      <c r="J18" s="29"/>
      <c r="K18" s="29"/>
      <c r="L18" s="29"/>
      <c r="M18" s="72" t="s">
        <v>17</v>
      </c>
      <c r="N18" s="129" t="s">
        <v>14</v>
      </c>
      <c r="O18" s="129"/>
      <c r="P18" s="129"/>
      <c r="Q18" s="130" t="s">
        <v>18</v>
      </c>
      <c r="R18" s="130"/>
      <c r="S18" s="130"/>
      <c r="T18" s="129" t="s">
        <v>15</v>
      </c>
      <c r="U18" s="129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26</v>
      </c>
      <c r="B20" s="19"/>
      <c r="C20" s="41">
        <v>4.18</v>
      </c>
      <c r="D20" s="41">
        <v>2.37</v>
      </c>
      <c r="E20" s="41">
        <v>1.24</v>
      </c>
      <c r="F20" s="41">
        <v>0.65</v>
      </c>
      <c r="G20" s="41">
        <v>0.4</v>
      </c>
      <c r="H20" s="41">
        <v>0.25</v>
      </c>
      <c r="I20" s="41">
        <v>0.18</v>
      </c>
      <c r="J20" s="41">
        <v>0.12</v>
      </c>
      <c r="K20" s="41">
        <v>0.09</v>
      </c>
      <c r="L20" s="11"/>
      <c r="M20" s="114" t="s">
        <v>6</v>
      </c>
      <c r="N20" s="115"/>
      <c r="O20" s="115"/>
      <c r="P20" s="122" t="s">
        <v>1</v>
      </c>
      <c r="Q20" s="122"/>
      <c r="R20" s="122"/>
      <c r="S20" s="123">
        <f>AVERAGE(C20:K26)</f>
        <v>1.19</v>
      </c>
      <c r="T20" s="123"/>
      <c r="U20" s="13" t="s">
        <v>0</v>
      </c>
      <c r="V20" s="9"/>
    </row>
    <row r="21" spans="1:23" s="2" customFormat="1" ht="12.75" x14ac:dyDescent="0.2">
      <c r="A21" s="14"/>
      <c r="B21" s="21"/>
      <c r="C21" s="41">
        <v>7.57</v>
      </c>
      <c r="D21" s="41">
        <v>3.13</v>
      </c>
      <c r="E21" s="41">
        <v>1.47</v>
      </c>
      <c r="F21" s="41">
        <v>0.72</v>
      </c>
      <c r="G21" s="41">
        <v>0.46</v>
      </c>
      <c r="H21" s="41">
        <v>0.27</v>
      </c>
      <c r="I21" s="41">
        <v>0.16</v>
      </c>
      <c r="J21" s="41">
        <v>0.11</v>
      </c>
      <c r="K21" s="41">
        <v>0.1</v>
      </c>
      <c r="L21" s="11"/>
      <c r="M21" s="120"/>
      <c r="N21" s="121"/>
      <c r="O21" s="121"/>
      <c r="P21" s="124" t="s">
        <v>4</v>
      </c>
      <c r="Q21" s="124"/>
      <c r="R21" s="124"/>
      <c r="S21" s="125">
        <f>MEDIAN(C20:K26)</f>
        <v>0.46</v>
      </c>
      <c r="T21" s="125"/>
      <c r="U21" s="15" t="s">
        <v>0</v>
      </c>
      <c r="V21" s="9"/>
    </row>
    <row r="22" spans="1:23" s="2" customFormat="1" ht="12.75" x14ac:dyDescent="0.2">
      <c r="A22" s="14"/>
      <c r="B22" s="21"/>
      <c r="C22" s="41">
        <v>6.02</v>
      </c>
      <c r="D22" s="41">
        <v>2.84</v>
      </c>
      <c r="E22" s="41">
        <v>1.41</v>
      </c>
      <c r="F22" s="41">
        <v>0.82</v>
      </c>
      <c r="G22" s="41">
        <v>0.48</v>
      </c>
      <c r="H22" s="41">
        <v>0.28999999999999998</v>
      </c>
      <c r="I22" s="41">
        <v>0.18</v>
      </c>
      <c r="J22" s="41">
        <v>0.12</v>
      </c>
      <c r="K22" s="41">
        <v>0.12</v>
      </c>
      <c r="L22" s="11"/>
      <c r="M22" s="120"/>
      <c r="N22" s="121"/>
      <c r="O22" s="121"/>
      <c r="P22" s="124" t="s">
        <v>5</v>
      </c>
      <c r="Q22" s="124"/>
      <c r="R22" s="124"/>
      <c r="S22" s="125">
        <f>SMALL(C20:K26,1)</f>
        <v>7.0000000000000007E-2</v>
      </c>
      <c r="T22" s="125"/>
      <c r="U22" s="15" t="s">
        <v>0</v>
      </c>
      <c r="V22" s="9"/>
    </row>
    <row r="23" spans="1:23" s="2" customFormat="1" ht="12.75" x14ac:dyDescent="0.2">
      <c r="A23" s="14"/>
      <c r="B23" s="21"/>
      <c r="C23" s="41">
        <v>0.48</v>
      </c>
      <c r="D23" s="41">
        <v>1.84</v>
      </c>
      <c r="E23" s="41">
        <v>1.43</v>
      </c>
      <c r="F23" s="41">
        <v>0.82</v>
      </c>
      <c r="G23" s="41">
        <v>0.46</v>
      </c>
      <c r="H23" s="41">
        <v>0.28000000000000003</v>
      </c>
      <c r="I23" s="41">
        <v>0.17</v>
      </c>
      <c r="J23" s="41">
        <v>0.12</v>
      </c>
      <c r="K23" s="41">
        <v>0.12</v>
      </c>
      <c r="L23" s="11"/>
      <c r="M23" s="120"/>
      <c r="N23" s="121"/>
      <c r="O23" s="121"/>
      <c r="P23" s="124" t="s">
        <v>3</v>
      </c>
      <c r="Q23" s="124"/>
      <c r="R23" s="124"/>
      <c r="S23" s="125">
        <f>LARGE(C20:K26,1)</f>
        <v>7.57</v>
      </c>
      <c r="T23" s="125"/>
      <c r="U23" s="15" t="s">
        <v>0</v>
      </c>
      <c r="V23" s="9"/>
    </row>
    <row r="24" spans="1:23" s="2" customFormat="1" ht="12.75" x14ac:dyDescent="0.2">
      <c r="A24" s="14"/>
      <c r="B24" s="21"/>
      <c r="C24" s="41">
        <v>1.6</v>
      </c>
      <c r="D24" s="41">
        <v>2.21</v>
      </c>
      <c r="E24" s="41">
        <v>1.39</v>
      </c>
      <c r="F24" s="41">
        <v>0.79</v>
      </c>
      <c r="G24" s="41">
        <v>0.46</v>
      </c>
      <c r="H24" s="41">
        <v>0.27</v>
      </c>
      <c r="I24" s="41">
        <v>0.16</v>
      </c>
      <c r="J24" s="41">
        <v>0.11</v>
      </c>
      <c r="K24" s="41">
        <v>0.1</v>
      </c>
      <c r="L24" s="11"/>
      <c r="M24" s="114" t="s">
        <v>2</v>
      </c>
      <c r="N24" s="115"/>
      <c r="O24" s="115"/>
      <c r="P24" s="122" t="s">
        <v>9</v>
      </c>
      <c r="Q24" s="122"/>
      <c r="R24" s="122"/>
      <c r="S24" s="123">
        <f>S22/S20</f>
        <v>5.8823529411764712E-2</v>
      </c>
      <c r="T24" s="123"/>
      <c r="U24" s="13"/>
      <c r="V24" s="9"/>
    </row>
    <row r="25" spans="1:23" s="2" customFormat="1" x14ac:dyDescent="0.2">
      <c r="A25" s="9"/>
      <c r="B25" s="9"/>
      <c r="C25" s="41">
        <v>6.95</v>
      </c>
      <c r="D25" s="41">
        <v>3.07</v>
      </c>
      <c r="E25" s="41">
        <v>1.44</v>
      </c>
      <c r="F25" s="41">
        <v>0.75</v>
      </c>
      <c r="G25" s="41">
        <v>0.46</v>
      </c>
      <c r="H25" s="41">
        <v>0.26</v>
      </c>
      <c r="I25" s="41">
        <v>0.14000000000000001</v>
      </c>
      <c r="J25" s="41">
        <v>0.1</v>
      </c>
      <c r="K25" s="41">
        <v>0.09</v>
      </c>
      <c r="L25" s="11"/>
      <c r="M25" s="116"/>
      <c r="N25" s="117"/>
      <c r="O25" s="117"/>
      <c r="P25" s="126" t="s">
        <v>10</v>
      </c>
      <c r="Q25" s="126"/>
      <c r="R25" s="126"/>
      <c r="S25" s="127">
        <f>S22/S23</f>
        <v>9.247027741083224E-3</v>
      </c>
      <c r="T25" s="127"/>
      <c r="U25" s="16"/>
      <c r="V25" s="9"/>
    </row>
    <row r="26" spans="1:23" s="2" customFormat="1" ht="12.75" x14ac:dyDescent="0.2">
      <c r="A26" s="14"/>
      <c r="B26" s="21"/>
      <c r="C26" s="41">
        <v>7.06</v>
      </c>
      <c r="D26" s="41">
        <v>3.01</v>
      </c>
      <c r="E26" s="41">
        <v>1.41</v>
      </c>
      <c r="F26" s="41">
        <v>0.7</v>
      </c>
      <c r="G26" s="41">
        <v>0.41</v>
      </c>
      <c r="H26" s="41">
        <v>0.25</v>
      </c>
      <c r="I26" s="41">
        <v>0.15</v>
      </c>
      <c r="J26" s="41">
        <v>0.09</v>
      </c>
      <c r="K26" s="41">
        <v>7.0000000000000007E-2</v>
      </c>
      <c r="L26" s="11"/>
      <c r="M26" s="118" t="s">
        <v>8</v>
      </c>
      <c r="N26" s="119"/>
      <c r="O26" s="119"/>
      <c r="P26" s="119"/>
      <c r="Q26" s="119"/>
      <c r="R26" s="119"/>
      <c r="S26" s="127">
        <f>(COUNTIF(C20:K26,"&gt;2")/COUNT(C20:K26))*100</f>
        <v>17.460317460317459</v>
      </c>
      <c r="T26" s="127"/>
      <c r="U26" s="16" t="s">
        <v>0</v>
      </c>
      <c r="V26" s="9"/>
    </row>
    <row r="27" spans="1:23" s="2" customFormat="1" x14ac:dyDescent="0.2">
      <c r="A27" s="109" t="s">
        <v>7</v>
      </c>
      <c r="B27" s="109"/>
      <c r="C27" s="12">
        <f>AVERAGE(C20:C26)</f>
        <v>4.8371428571428572</v>
      </c>
      <c r="D27" s="12">
        <f t="shared" ref="D27:K27" si="1">AVERAGE(D20:D26)</f>
        <v>2.6385714285714283</v>
      </c>
      <c r="E27" s="12">
        <f t="shared" si="1"/>
        <v>1.3985714285714284</v>
      </c>
      <c r="F27" s="12">
        <f t="shared" si="1"/>
        <v>0.75</v>
      </c>
      <c r="G27" s="12">
        <f t="shared" si="1"/>
        <v>0.44714285714285718</v>
      </c>
      <c r="H27" s="12">
        <f t="shared" si="1"/>
        <v>0.26714285714285718</v>
      </c>
      <c r="I27" s="12">
        <f t="shared" si="1"/>
        <v>0.16285714285714287</v>
      </c>
      <c r="J27" s="12">
        <f t="shared" si="1"/>
        <v>0.10999999999999999</v>
      </c>
      <c r="K27" s="12">
        <f t="shared" si="1"/>
        <v>9.857142857142856E-2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27</v>
      </c>
      <c r="B29" s="19"/>
      <c r="C29" s="41">
        <v>4.2</v>
      </c>
      <c r="D29" s="41">
        <v>2.4</v>
      </c>
      <c r="E29" s="41">
        <v>1.25</v>
      </c>
      <c r="F29" s="41">
        <v>0.67</v>
      </c>
      <c r="G29" s="41">
        <v>0.42</v>
      </c>
      <c r="H29" s="41">
        <v>0.28000000000000003</v>
      </c>
      <c r="I29" s="41">
        <v>0.2</v>
      </c>
      <c r="J29" s="41">
        <v>0.14000000000000001</v>
      </c>
      <c r="K29" s="41">
        <v>0.11</v>
      </c>
      <c r="L29" s="11"/>
      <c r="M29" s="114" t="s">
        <v>6</v>
      </c>
      <c r="N29" s="115"/>
      <c r="O29" s="115"/>
      <c r="P29" s="122" t="s">
        <v>1</v>
      </c>
      <c r="Q29" s="122"/>
      <c r="R29" s="122"/>
      <c r="S29" s="123">
        <f>AVERAGE(C29:K35)</f>
        <v>1.2331746031746027</v>
      </c>
      <c r="T29" s="123"/>
      <c r="U29" s="13" t="s">
        <v>0</v>
      </c>
      <c r="V29" s="9"/>
    </row>
    <row r="30" spans="1:23" s="2" customFormat="1" ht="12.75" x14ac:dyDescent="0.2">
      <c r="A30" s="14"/>
      <c r="B30" s="21"/>
      <c r="C30" s="41">
        <v>7.65</v>
      </c>
      <c r="D30" s="41">
        <v>3.19</v>
      </c>
      <c r="E30" s="41">
        <v>1.52</v>
      </c>
      <c r="F30" s="41">
        <v>0.76</v>
      </c>
      <c r="G30" s="41">
        <v>0.49</v>
      </c>
      <c r="H30" s="41">
        <v>0.3</v>
      </c>
      <c r="I30" s="41">
        <v>0.19</v>
      </c>
      <c r="J30" s="41">
        <v>0.13</v>
      </c>
      <c r="K30" s="41">
        <v>0.12</v>
      </c>
      <c r="L30" s="11"/>
      <c r="M30" s="120"/>
      <c r="N30" s="121"/>
      <c r="O30" s="121"/>
      <c r="P30" s="124" t="s">
        <v>4</v>
      </c>
      <c r="Q30" s="124"/>
      <c r="R30" s="124"/>
      <c r="S30" s="125">
        <f>MEDIAN(C29:K35)</f>
        <v>0.5</v>
      </c>
      <c r="T30" s="125"/>
      <c r="U30" s="15" t="s">
        <v>0</v>
      </c>
      <c r="V30" s="9"/>
    </row>
    <row r="31" spans="1:23" s="2" customFormat="1" ht="12.75" x14ac:dyDescent="0.2">
      <c r="A31" s="14"/>
      <c r="B31" s="21"/>
      <c r="C31" s="41">
        <v>6.1</v>
      </c>
      <c r="D31" s="41">
        <v>2.9</v>
      </c>
      <c r="E31" s="41">
        <v>1.46</v>
      </c>
      <c r="F31" s="41">
        <v>0.86</v>
      </c>
      <c r="G31" s="41">
        <v>0.51</v>
      </c>
      <c r="H31" s="41">
        <v>0.32</v>
      </c>
      <c r="I31" s="41">
        <v>0.21</v>
      </c>
      <c r="J31" s="41">
        <v>0.16</v>
      </c>
      <c r="K31" s="41">
        <v>0.16</v>
      </c>
      <c r="L31" s="11"/>
      <c r="M31" s="120"/>
      <c r="N31" s="121"/>
      <c r="O31" s="121"/>
      <c r="P31" s="124" t="s">
        <v>5</v>
      </c>
      <c r="Q31" s="124"/>
      <c r="R31" s="124"/>
      <c r="S31" s="125">
        <f>SMALL(C29:K35,1)</f>
        <v>0.1</v>
      </c>
      <c r="T31" s="125"/>
      <c r="U31" s="15" t="s">
        <v>0</v>
      </c>
      <c r="V31" s="9"/>
    </row>
    <row r="32" spans="1:23" s="2" customFormat="1" ht="12.75" x14ac:dyDescent="0.2">
      <c r="A32" s="14"/>
      <c r="B32" s="21"/>
      <c r="C32" s="41">
        <v>0.51</v>
      </c>
      <c r="D32" s="41">
        <v>1.88</v>
      </c>
      <c r="E32" s="41">
        <v>1.47</v>
      </c>
      <c r="F32" s="41">
        <v>0.86</v>
      </c>
      <c r="G32" s="41">
        <v>0.5</v>
      </c>
      <c r="H32" s="41">
        <v>0.31</v>
      </c>
      <c r="I32" s="41">
        <v>0.22</v>
      </c>
      <c r="J32" s="41">
        <v>0.17</v>
      </c>
      <c r="K32" s="41">
        <v>0.17</v>
      </c>
      <c r="L32" s="11"/>
      <c r="M32" s="120"/>
      <c r="N32" s="121"/>
      <c r="O32" s="121"/>
      <c r="P32" s="124" t="s">
        <v>3</v>
      </c>
      <c r="Q32" s="124"/>
      <c r="R32" s="124"/>
      <c r="S32" s="125">
        <f>LARGE(C29:K35,1)</f>
        <v>7.65</v>
      </c>
      <c r="T32" s="125"/>
      <c r="U32" s="15" t="s">
        <v>0</v>
      </c>
      <c r="V32" s="9"/>
    </row>
    <row r="33" spans="1:22" s="2" customFormat="1" ht="12.75" x14ac:dyDescent="0.2">
      <c r="A33" s="14"/>
      <c r="B33" s="21"/>
      <c r="C33" s="41">
        <v>1.61</v>
      </c>
      <c r="D33" s="41">
        <v>2.23</v>
      </c>
      <c r="E33" s="41">
        <v>1.44</v>
      </c>
      <c r="F33" s="41">
        <v>0.84</v>
      </c>
      <c r="G33" s="41">
        <v>0.51</v>
      </c>
      <c r="H33" s="41">
        <v>0.31</v>
      </c>
      <c r="I33" s="41">
        <v>0.2</v>
      </c>
      <c r="J33" s="41">
        <v>0.15</v>
      </c>
      <c r="K33" s="41">
        <v>0.13</v>
      </c>
      <c r="L33" s="11"/>
      <c r="M33" s="114" t="s">
        <v>2</v>
      </c>
      <c r="N33" s="115"/>
      <c r="O33" s="115"/>
      <c r="P33" s="122" t="s">
        <v>9</v>
      </c>
      <c r="Q33" s="122"/>
      <c r="R33" s="122"/>
      <c r="S33" s="123">
        <f>S31/S29</f>
        <v>8.1091517569828839E-2</v>
      </c>
      <c r="T33" s="123"/>
      <c r="U33" s="13"/>
      <c r="V33" s="9"/>
    </row>
    <row r="34" spans="1:22" s="2" customFormat="1" x14ac:dyDescent="0.2">
      <c r="A34" s="9"/>
      <c r="B34" s="9"/>
      <c r="C34" s="41">
        <v>7.03</v>
      </c>
      <c r="D34" s="41">
        <v>3.13</v>
      </c>
      <c r="E34" s="41">
        <v>1.51</v>
      </c>
      <c r="F34" s="41">
        <v>0.82</v>
      </c>
      <c r="G34" s="41">
        <v>0.51</v>
      </c>
      <c r="H34" s="41">
        <v>0.31</v>
      </c>
      <c r="I34" s="41">
        <v>0.19</v>
      </c>
      <c r="J34" s="41">
        <v>0.14000000000000001</v>
      </c>
      <c r="K34" s="41">
        <v>0.13</v>
      </c>
      <c r="L34" s="11"/>
      <c r="M34" s="116"/>
      <c r="N34" s="117"/>
      <c r="O34" s="117"/>
      <c r="P34" s="126" t="s">
        <v>10</v>
      </c>
      <c r="Q34" s="126"/>
      <c r="R34" s="126"/>
      <c r="S34" s="127">
        <f>S31/S32</f>
        <v>1.3071895424836602E-2</v>
      </c>
      <c r="T34" s="127"/>
      <c r="U34" s="16"/>
      <c r="V34" s="9"/>
    </row>
    <row r="35" spans="1:22" s="2" customFormat="1" ht="12.75" x14ac:dyDescent="0.2">
      <c r="A35" s="14"/>
      <c r="B35" s="21"/>
      <c r="C35" s="41">
        <v>7.16</v>
      </c>
      <c r="D35" s="41">
        <v>3.1</v>
      </c>
      <c r="E35" s="41">
        <v>1.5</v>
      </c>
      <c r="F35" s="41">
        <v>0.77</v>
      </c>
      <c r="G35" s="41">
        <v>0.46</v>
      </c>
      <c r="H35" s="41">
        <v>0.3</v>
      </c>
      <c r="I35" s="41">
        <v>0.19</v>
      </c>
      <c r="J35" s="41">
        <v>0.13</v>
      </c>
      <c r="K35" s="41">
        <v>0.1</v>
      </c>
      <c r="L35" s="11"/>
      <c r="M35" s="118" t="s">
        <v>8</v>
      </c>
      <c r="N35" s="119"/>
      <c r="O35" s="119"/>
      <c r="P35" s="119"/>
      <c r="Q35" s="119"/>
      <c r="R35" s="119"/>
      <c r="S35" s="127">
        <f>(COUNTIF(C29:K35,"&gt;2")/COUNT(C29:K35))*100</f>
        <v>17.460317460317459</v>
      </c>
      <c r="T35" s="127"/>
      <c r="U35" s="16" t="s">
        <v>0</v>
      </c>
      <c r="V35" s="9"/>
    </row>
    <row r="36" spans="1:22" s="2" customFormat="1" x14ac:dyDescent="0.2">
      <c r="A36" s="109" t="s">
        <v>7</v>
      </c>
      <c r="B36" s="109"/>
      <c r="C36" s="12">
        <f t="shared" ref="C36:K36" si="2">AVERAGE(C29:C35)</f>
        <v>4.894285714285715</v>
      </c>
      <c r="D36" s="12">
        <f t="shared" si="2"/>
        <v>2.6900000000000004</v>
      </c>
      <c r="E36" s="12">
        <f t="shared" si="2"/>
        <v>1.45</v>
      </c>
      <c r="F36" s="12">
        <f t="shared" si="2"/>
        <v>0.79714285714285715</v>
      </c>
      <c r="G36" s="12">
        <f t="shared" si="2"/>
        <v>0.48571428571428565</v>
      </c>
      <c r="H36" s="12">
        <f t="shared" si="2"/>
        <v>0.30428571428571433</v>
      </c>
      <c r="I36" s="12">
        <f t="shared" si="2"/>
        <v>0.19999999999999998</v>
      </c>
      <c r="J36" s="12">
        <f t="shared" si="2"/>
        <v>0.14571428571428571</v>
      </c>
      <c r="K36" s="12">
        <f t="shared" si="2"/>
        <v>0.13142857142857142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28</v>
      </c>
      <c r="B38" s="19"/>
      <c r="C38" s="41">
        <v>4.2300000000000004</v>
      </c>
      <c r="D38" s="41">
        <v>2.46</v>
      </c>
      <c r="E38" s="41">
        <v>1.32</v>
      </c>
      <c r="F38" s="41">
        <v>0.73</v>
      </c>
      <c r="G38" s="41">
        <v>0.48</v>
      </c>
      <c r="H38" s="41">
        <v>0.33</v>
      </c>
      <c r="I38" s="41">
        <v>0.25</v>
      </c>
      <c r="J38" s="41">
        <v>0.19</v>
      </c>
      <c r="K38" s="41">
        <v>0.16</v>
      </c>
      <c r="L38" s="11"/>
      <c r="M38" s="114" t="s">
        <v>6</v>
      </c>
      <c r="N38" s="115"/>
      <c r="O38" s="115"/>
      <c r="P38" s="122" t="s">
        <v>1</v>
      </c>
      <c r="Q38" s="122"/>
      <c r="R38" s="122"/>
      <c r="S38" s="123">
        <f>AVERAGE(C38:K44)</f>
        <v>1.3026984126984134</v>
      </c>
      <c r="T38" s="123"/>
      <c r="U38" s="13" t="s">
        <v>0</v>
      </c>
      <c r="V38" s="9"/>
    </row>
    <row r="39" spans="1:22" s="2" customFormat="1" ht="12.75" x14ac:dyDescent="0.2">
      <c r="A39" s="14"/>
      <c r="B39" s="21"/>
      <c r="C39" s="41">
        <v>7.74</v>
      </c>
      <c r="D39" s="41">
        <v>3.28</v>
      </c>
      <c r="E39" s="41">
        <v>1.6</v>
      </c>
      <c r="F39" s="41">
        <v>0.83</v>
      </c>
      <c r="G39" s="41">
        <v>0.55000000000000004</v>
      </c>
      <c r="H39" s="41">
        <v>0.35</v>
      </c>
      <c r="I39" s="41">
        <v>0.24</v>
      </c>
      <c r="J39" s="41">
        <v>0.19</v>
      </c>
      <c r="K39" s="41">
        <v>0.16</v>
      </c>
      <c r="L39" s="11"/>
      <c r="M39" s="120"/>
      <c r="N39" s="121"/>
      <c r="O39" s="121"/>
      <c r="P39" s="124" t="s">
        <v>4</v>
      </c>
      <c r="Q39" s="124"/>
      <c r="R39" s="124"/>
      <c r="S39" s="125">
        <f>MEDIAN(C38:K44)</f>
        <v>0.55000000000000004</v>
      </c>
      <c r="T39" s="125"/>
      <c r="U39" s="15" t="s">
        <v>0</v>
      </c>
      <c r="V39" s="9"/>
    </row>
    <row r="40" spans="1:22" s="2" customFormat="1" ht="12.75" x14ac:dyDescent="0.2">
      <c r="A40" s="14"/>
      <c r="B40" s="21"/>
      <c r="C40" s="41">
        <v>6.18</v>
      </c>
      <c r="D40" s="41">
        <v>2.99</v>
      </c>
      <c r="E40" s="41">
        <v>1.53</v>
      </c>
      <c r="F40" s="41">
        <v>0.92</v>
      </c>
      <c r="G40" s="41">
        <v>0.56999999999999995</v>
      </c>
      <c r="H40" s="41">
        <v>0.38</v>
      </c>
      <c r="I40" s="41">
        <v>0.28000000000000003</v>
      </c>
      <c r="J40" s="41">
        <v>0.23</v>
      </c>
      <c r="K40" s="41">
        <v>0.23</v>
      </c>
      <c r="L40" s="11"/>
      <c r="M40" s="120"/>
      <c r="N40" s="121"/>
      <c r="O40" s="121"/>
      <c r="P40" s="124" t="s">
        <v>5</v>
      </c>
      <c r="Q40" s="124"/>
      <c r="R40" s="124"/>
      <c r="S40" s="125">
        <f>SMALL(C38:K44,1)</f>
        <v>0.15</v>
      </c>
      <c r="T40" s="125"/>
      <c r="U40" s="15" t="s">
        <v>0</v>
      </c>
      <c r="V40" s="9"/>
    </row>
    <row r="41" spans="1:22" s="2" customFormat="1" ht="12.75" x14ac:dyDescent="0.2">
      <c r="A41" s="14"/>
      <c r="B41" s="21"/>
      <c r="C41" s="41">
        <v>0.53</v>
      </c>
      <c r="D41" s="41">
        <v>1.94</v>
      </c>
      <c r="E41" s="41">
        <v>1.54</v>
      </c>
      <c r="F41" s="41">
        <v>0.92</v>
      </c>
      <c r="G41" s="41">
        <v>0.56000000000000005</v>
      </c>
      <c r="H41" s="41">
        <v>0.38</v>
      </c>
      <c r="I41" s="41">
        <v>0.28999999999999998</v>
      </c>
      <c r="J41" s="41">
        <v>0.24</v>
      </c>
      <c r="K41" s="41">
        <v>0.25</v>
      </c>
      <c r="L41" s="11"/>
      <c r="M41" s="120"/>
      <c r="N41" s="121"/>
      <c r="O41" s="121"/>
      <c r="P41" s="124" t="s">
        <v>3</v>
      </c>
      <c r="Q41" s="124"/>
      <c r="R41" s="124"/>
      <c r="S41" s="125">
        <f>LARGE(C38:K44,1)</f>
        <v>7.74</v>
      </c>
      <c r="T41" s="125"/>
      <c r="U41" s="15" t="s">
        <v>0</v>
      </c>
      <c r="V41" s="9"/>
    </row>
    <row r="42" spans="1:22" s="2" customFormat="1" ht="12.75" x14ac:dyDescent="0.2">
      <c r="A42" s="14"/>
      <c r="B42" s="21"/>
      <c r="C42" s="41">
        <v>1.66</v>
      </c>
      <c r="D42" s="41">
        <v>2.27</v>
      </c>
      <c r="E42" s="41">
        <v>1.5</v>
      </c>
      <c r="F42" s="41">
        <v>0.91</v>
      </c>
      <c r="G42" s="41">
        <v>0.57999999999999996</v>
      </c>
      <c r="H42" s="41">
        <v>0.38</v>
      </c>
      <c r="I42" s="41">
        <v>0.28000000000000003</v>
      </c>
      <c r="J42" s="41">
        <v>0.22</v>
      </c>
      <c r="K42" s="41">
        <v>0.2</v>
      </c>
      <c r="L42" s="11"/>
      <c r="M42" s="114" t="s">
        <v>2</v>
      </c>
      <c r="N42" s="115"/>
      <c r="O42" s="115"/>
      <c r="P42" s="122" t="s">
        <v>9</v>
      </c>
      <c r="Q42" s="122"/>
      <c r="R42" s="122"/>
      <c r="S42" s="123">
        <f>S40/S38</f>
        <v>0.11514560740830991</v>
      </c>
      <c r="T42" s="123"/>
      <c r="U42" s="13"/>
      <c r="V42" s="9"/>
    </row>
    <row r="43" spans="1:22" s="2" customFormat="1" x14ac:dyDescent="0.2">
      <c r="A43" s="9"/>
      <c r="B43" s="9"/>
      <c r="C43" s="41">
        <v>7.13</v>
      </c>
      <c r="D43" s="41">
        <v>3.22</v>
      </c>
      <c r="E43" s="41">
        <v>1.6</v>
      </c>
      <c r="F43" s="41">
        <v>0.9</v>
      </c>
      <c r="G43" s="41">
        <v>0.59</v>
      </c>
      <c r="H43" s="41">
        <v>0.38</v>
      </c>
      <c r="I43" s="41">
        <v>0.26</v>
      </c>
      <c r="J43" s="41">
        <v>0.2</v>
      </c>
      <c r="K43" s="41">
        <v>0.19</v>
      </c>
      <c r="L43" s="11"/>
      <c r="M43" s="116"/>
      <c r="N43" s="117"/>
      <c r="O43" s="117"/>
      <c r="P43" s="126" t="s">
        <v>10</v>
      </c>
      <c r="Q43" s="126"/>
      <c r="R43" s="126"/>
      <c r="S43" s="127">
        <f>S40/S41</f>
        <v>1.937984496124031E-2</v>
      </c>
      <c r="T43" s="127"/>
      <c r="U43" s="16"/>
      <c r="V43" s="9"/>
    </row>
    <row r="44" spans="1:22" s="2" customFormat="1" ht="12.75" x14ac:dyDescent="0.2">
      <c r="A44" s="14"/>
      <c r="B44" s="21"/>
      <c r="C44" s="41">
        <v>7.32</v>
      </c>
      <c r="D44" s="41">
        <v>3.23</v>
      </c>
      <c r="E44" s="41">
        <v>1.6</v>
      </c>
      <c r="F44" s="41">
        <v>0.87</v>
      </c>
      <c r="G44" s="41">
        <v>0.54</v>
      </c>
      <c r="H44" s="41">
        <v>0.38</v>
      </c>
      <c r="I44" s="41">
        <v>0.27</v>
      </c>
      <c r="J44" s="41">
        <v>0.19</v>
      </c>
      <c r="K44" s="41">
        <v>0.15</v>
      </c>
      <c r="L44" s="11"/>
      <c r="M44" s="118" t="s">
        <v>8</v>
      </c>
      <c r="N44" s="119"/>
      <c r="O44" s="119"/>
      <c r="P44" s="119"/>
      <c r="Q44" s="119"/>
      <c r="R44" s="119"/>
      <c r="S44" s="127">
        <f>(COUNTIF(C38:K44,"&gt;2")/COUNT(C38:K44))*100</f>
        <v>17.460317460317459</v>
      </c>
      <c r="T44" s="127"/>
      <c r="U44" s="16" t="s">
        <v>0</v>
      </c>
      <c r="V44" s="9"/>
    </row>
    <row r="45" spans="1:22" s="2" customFormat="1" x14ac:dyDescent="0.2">
      <c r="A45" s="109" t="s">
        <v>7</v>
      </c>
      <c r="B45" s="109"/>
      <c r="C45" s="12">
        <f>AVERAGE(C38:C44)</f>
        <v>4.97</v>
      </c>
      <c r="D45" s="12">
        <f t="shared" ref="D45:K45" si="3">AVERAGE(D38:D44)</f>
        <v>2.77</v>
      </c>
      <c r="E45" s="12">
        <f t="shared" si="3"/>
        <v>1.5271428571428571</v>
      </c>
      <c r="F45" s="12">
        <f t="shared" si="3"/>
        <v>0.86857142857142855</v>
      </c>
      <c r="G45" s="12">
        <f t="shared" si="3"/>
        <v>0.55285714285714282</v>
      </c>
      <c r="H45" s="12">
        <f t="shared" si="3"/>
        <v>0.36857142857142849</v>
      </c>
      <c r="I45" s="12">
        <f t="shared" si="3"/>
        <v>0.26714285714285718</v>
      </c>
      <c r="J45" s="12">
        <f t="shared" si="3"/>
        <v>0.20857142857142857</v>
      </c>
      <c r="K45" s="12">
        <f t="shared" si="3"/>
        <v>0.19142857142857142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42"/>
      <c r="D46" s="42"/>
      <c r="E46" s="42"/>
      <c r="F46" s="42"/>
      <c r="G46" s="42"/>
      <c r="H46" s="42"/>
      <c r="I46" s="42"/>
      <c r="J46" s="42"/>
      <c r="K46" s="42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29</v>
      </c>
      <c r="B47" s="19"/>
      <c r="C47" s="43">
        <v>4.26</v>
      </c>
      <c r="D47" s="43">
        <v>2.5299999999999998</v>
      </c>
      <c r="E47" s="43">
        <v>1.37</v>
      </c>
      <c r="F47" s="43">
        <v>0.79</v>
      </c>
      <c r="G47" s="43">
        <v>0.53</v>
      </c>
      <c r="H47" s="43">
        <v>0.38</v>
      </c>
      <c r="I47" s="43">
        <v>0.28999999999999998</v>
      </c>
      <c r="J47" s="43">
        <v>0.22</v>
      </c>
      <c r="K47" s="43">
        <v>0.19</v>
      </c>
      <c r="L47" s="11"/>
      <c r="M47" s="114" t="s">
        <v>6</v>
      </c>
      <c r="N47" s="115"/>
      <c r="O47" s="115"/>
      <c r="P47" s="122" t="s">
        <v>1</v>
      </c>
      <c r="Q47" s="122"/>
      <c r="R47" s="122"/>
      <c r="S47" s="123">
        <f>AVERAGE(C47:K53)</f>
        <v>1.353968253968254</v>
      </c>
      <c r="T47" s="123"/>
      <c r="U47" s="13" t="s">
        <v>0</v>
      </c>
      <c r="V47" s="9"/>
    </row>
    <row r="48" spans="1:22" s="2" customFormat="1" ht="12.75" x14ac:dyDescent="0.2">
      <c r="A48" s="14"/>
      <c r="B48" s="21"/>
      <c r="C48" s="43">
        <v>7.82</v>
      </c>
      <c r="D48" s="43">
        <v>3.37</v>
      </c>
      <c r="E48" s="43">
        <v>1.68</v>
      </c>
      <c r="F48" s="43">
        <v>0.9</v>
      </c>
      <c r="G48" s="43">
        <v>0.6</v>
      </c>
      <c r="H48" s="43">
        <v>0.4</v>
      </c>
      <c r="I48" s="43">
        <v>0.28000000000000003</v>
      </c>
      <c r="J48" s="43">
        <v>0.22</v>
      </c>
      <c r="K48" s="43">
        <v>0.2</v>
      </c>
      <c r="L48" s="11"/>
      <c r="M48" s="120"/>
      <c r="N48" s="121"/>
      <c r="O48" s="121"/>
      <c r="P48" s="124" t="s">
        <v>4</v>
      </c>
      <c r="Q48" s="124"/>
      <c r="R48" s="124"/>
      <c r="S48" s="125">
        <f>MEDIAN(C47:K53)</f>
        <v>0.6</v>
      </c>
      <c r="T48" s="125"/>
      <c r="U48" s="15" t="s">
        <v>0</v>
      </c>
      <c r="V48" s="9"/>
    </row>
    <row r="49" spans="1:22" s="2" customFormat="1" ht="12.75" x14ac:dyDescent="0.2">
      <c r="A49" s="14"/>
      <c r="B49" s="21"/>
      <c r="C49" s="43">
        <v>6.3</v>
      </c>
      <c r="D49" s="43">
        <v>3.08</v>
      </c>
      <c r="E49" s="43">
        <v>1.6</v>
      </c>
      <c r="F49" s="43">
        <v>0.98</v>
      </c>
      <c r="G49" s="43">
        <v>0.62</v>
      </c>
      <c r="H49" s="43">
        <v>0.43</v>
      </c>
      <c r="I49" s="43">
        <v>0.32</v>
      </c>
      <c r="J49" s="43">
        <v>0.28000000000000003</v>
      </c>
      <c r="K49" s="43">
        <v>0.28999999999999998</v>
      </c>
      <c r="L49" s="11"/>
      <c r="M49" s="120"/>
      <c r="N49" s="121"/>
      <c r="O49" s="121"/>
      <c r="P49" s="124" t="s">
        <v>5</v>
      </c>
      <c r="Q49" s="124"/>
      <c r="R49" s="124"/>
      <c r="S49" s="125">
        <f>SMALL(C47:K53,1)</f>
        <v>0.19</v>
      </c>
      <c r="T49" s="125"/>
      <c r="U49" s="15" t="s">
        <v>0</v>
      </c>
      <c r="V49" s="9"/>
    </row>
    <row r="50" spans="1:22" s="2" customFormat="1" ht="12.75" x14ac:dyDescent="0.2">
      <c r="A50" s="14"/>
      <c r="B50" s="21"/>
      <c r="C50" s="43">
        <v>0.55000000000000004</v>
      </c>
      <c r="D50" s="43">
        <v>1.99</v>
      </c>
      <c r="E50" s="43">
        <v>1.58</v>
      </c>
      <c r="F50" s="43">
        <v>0.97</v>
      </c>
      <c r="G50" s="43">
        <v>0.6</v>
      </c>
      <c r="H50" s="43">
        <v>0.43</v>
      </c>
      <c r="I50" s="43">
        <v>0.34</v>
      </c>
      <c r="J50" s="43">
        <v>0.3</v>
      </c>
      <c r="K50" s="43">
        <v>0.31</v>
      </c>
      <c r="L50" s="11"/>
      <c r="M50" s="120"/>
      <c r="N50" s="121"/>
      <c r="O50" s="121"/>
      <c r="P50" s="124" t="s">
        <v>3</v>
      </c>
      <c r="Q50" s="124"/>
      <c r="R50" s="124"/>
      <c r="S50" s="125">
        <f>LARGE(C47:K53,1)</f>
        <v>7.82</v>
      </c>
      <c r="T50" s="125"/>
      <c r="U50" s="15" t="s">
        <v>0</v>
      </c>
      <c r="V50" s="9"/>
    </row>
    <row r="51" spans="1:22" s="2" customFormat="1" ht="12.75" x14ac:dyDescent="0.2">
      <c r="A51" s="14"/>
      <c r="B51" s="21"/>
      <c r="C51" s="43">
        <v>1.67</v>
      </c>
      <c r="D51" s="43">
        <v>2.2999999999999998</v>
      </c>
      <c r="E51" s="43">
        <v>1.54</v>
      </c>
      <c r="F51" s="43">
        <v>0.96</v>
      </c>
      <c r="G51" s="43">
        <v>0.63</v>
      </c>
      <c r="H51" s="43">
        <v>0.43</v>
      </c>
      <c r="I51" s="43">
        <v>0.33</v>
      </c>
      <c r="J51" s="43">
        <v>0.27</v>
      </c>
      <c r="K51" s="43">
        <v>0.25</v>
      </c>
      <c r="L51" s="11"/>
      <c r="M51" s="114" t="s">
        <v>2</v>
      </c>
      <c r="N51" s="115"/>
      <c r="O51" s="115"/>
      <c r="P51" s="122" t="s">
        <v>9</v>
      </c>
      <c r="Q51" s="122"/>
      <c r="R51" s="122"/>
      <c r="S51" s="123">
        <f>S49/S47</f>
        <v>0.14032825322391559</v>
      </c>
      <c r="T51" s="123"/>
      <c r="U51" s="13"/>
      <c r="V51" s="9"/>
    </row>
    <row r="52" spans="1:22" s="2" customFormat="1" x14ac:dyDescent="0.2">
      <c r="A52" s="9"/>
      <c r="B52" s="9"/>
      <c r="C52" s="43">
        <v>7.16</v>
      </c>
      <c r="D52" s="43">
        <v>3.26</v>
      </c>
      <c r="E52" s="43">
        <v>1.65</v>
      </c>
      <c r="F52" s="43">
        <v>0.96</v>
      </c>
      <c r="G52" s="43">
        <v>0.64</v>
      </c>
      <c r="H52" s="43">
        <v>0.43</v>
      </c>
      <c r="I52" s="43">
        <v>0.31</v>
      </c>
      <c r="J52" s="43">
        <v>0.25</v>
      </c>
      <c r="K52" s="43">
        <v>0.24</v>
      </c>
      <c r="L52" s="11"/>
      <c r="M52" s="116"/>
      <c r="N52" s="117"/>
      <c r="O52" s="117"/>
      <c r="P52" s="126" t="s">
        <v>10</v>
      </c>
      <c r="Q52" s="126"/>
      <c r="R52" s="126"/>
      <c r="S52" s="127">
        <f>S49/S50</f>
        <v>2.4296675191815855E-2</v>
      </c>
      <c r="T52" s="127"/>
      <c r="U52" s="16"/>
      <c r="V52" s="9"/>
    </row>
    <row r="53" spans="1:22" s="2" customFormat="1" ht="12.75" x14ac:dyDescent="0.2">
      <c r="A53" s="14"/>
      <c r="B53" s="21"/>
      <c r="C53" s="43">
        <v>7.39</v>
      </c>
      <c r="D53" s="43">
        <v>3.31</v>
      </c>
      <c r="E53" s="43">
        <v>1.65</v>
      </c>
      <c r="F53" s="43">
        <v>0.92</v>
      </c>
      <c r="G53" s="43">
        <v>0.59</v>
      </c>
      <c r="H53" s="43">
        <v>0.42</v>
      </c>
      <c r="I53" s="43">
        <v>0.31</v>
      </c>
      <c r="J53" s="43">
        <v>0.24</v>
      </c>
      <c r="K53" s="43">
        <v>0.19</v>
      </c>
      <c r="L53" s="11"/>
      <c r="M53" s="118" t="s">
        <v>8</v>
      </c>
      <c r="N53" s="119"/>
      <c r="O53" s="119"/>
      <c r="P53" s="119"/>
      <c r="Q53" s="119"/>
      <c r="R53" s="119"/>
      <c r="S53" s="127">
        <f>(COUNTIF(C47:K53,"&gt;2")/COUNT(C47:K53))*100</f>
        <v>17.460317460317459</v>
      </c>
      <c r="T53" s="127"/>
      <c r="U53" s="16" t="s">
        <v>0</v>
      </c>
      <c r="V53" s="9"/>
    </row>
    <row r="54" spans="1:22" s="2" customFormat="1" x14ac:dyDescent="0.2">
      <c r="A54" s="109" t="s">
        <v>7</v>
      </c>
      <c r="B54" s="109"/>
      <c r="C54" s="12">
        <f>AVERAGE(C47:C53)</f>
        <v>5.0214285714285714</v>
      </c>
      <c r="D54" s="12">
        <f t="shared" ref="D54:K54" si="4">AVERAGE(D47:D53)</f>
        <v>2.8342857142857141</v>
      </c>
      <c r="E54" s="12">
        <f t="shared" si="4"/>
        <v>1.5814285714285714</v>
      </c>
      <c r="F54" s="12">
        <f t="shared" si="4"/>
        <v>0.9257142857142856</v>
      </c>
      <c r="G54" s="12">
        <f t="shared" si="4"/>
        <v>0.60142857142857142</v>
      </c>
      <c r="H54" s="12">
        <f t="shared" si="4"/>
        <v>0.41714285714285715</v>
      </c>
      <c r="I54" s="12">
        <f t="shared" si="4"/>
        <v>0.31142857142857144</v>
      </c>
      <c r="J54" s="12">
        <f t="shared" si="4"/>
        <v>0.25428571428571428</v>
      </c>
      <c r="K54" s="12">
        <f t="shared" si="4"/>
        <v>0.23857142857142857</v>
      </c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42"/>
      <c r="D55" s="42"/>
      <c r="E55" s="42"/>
      <c r="F55" s="42"/>
      <c r="G55" s="42"/>
      <c r="H55" s="42"/>
      <c r="I55" s="42"/>
      <c r="J55" s="42"/>
      <c r="K55" s="42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30</v>
      </c>
      <c r="B56" s="20">
        <v>6.62</v>
      </c>
      <c r="C56" s="43">
        <v>4.29</v>
      </c>
      <c r="D56" s="43">
        <v>2.57</v>
      </c>
      <c r="E56" s="43">
        <v>1.42</v>
      </c>
      <c r="F56" s="43">
        <v>0.83</v>
      </c>
      <c r="G56" s="43">
        <v>0.56999999999999995</v>
      </c>
      <c r="H56" s="43">
        <v>0.41</v>
      </c>
      <c r="I56" s="43">
        <v>0.33</v>
      </c>
      <c r="J56" s="43">
        <v>0.25</v>
      </c>
      <c r="K56" s="43">
        <v>0.22</v>
      </c>
      <c r="L56" s="11"/>
      <c r="M56" s="114" t="s">
        <v>6</v>
      </c>
      <c r="N56" s="115"/>
      <c r="O56" s="115"/>
      <c r="P56" s="122" t="s">
        <v>1</v>
      </c>
      <c r="Q56" s="122"/>
      <c r="R56" s="122"/>
      <c r="S56" s="123">
        <f>AVERAGE(C56:K62)</f>
        <v>1.4092063492063496</v>
      </c>
      <c r="T56" s="123"/>
      <c r="U56" s="13" t="s">
        <v>0</v>
      </c>
      <c r="V56" s="9"/>
    </row>
    <row r="57" spans="1:22" s="2" customFormat="1" ht="12.75" x14ac:dyDescent="0.2">
      <c r="A57" s="14"/>
      <c r="B57" s="20">
        <v>7.59</v>
      </c>
      <c r="C57" s="43">
        <v>7.9</v>
      </c>
      <c r="D57" s="43">
        <v>3.44</v>
      </c>
      <c r="E57" s="43">
        <v>1.74</v>
      </c>
      <c r="F57" s="43">
        <v>0.95</v>
      </c>
      <c r="G57" s="43">
        <v>0.64</v>
      </c>
      <c r="H57" s="43">
        <v>0.44</v>
      </c>
      <c r="I57" s="43">
        <v>0.32</v>
      </c>
      <c r="J57" s="43">
        <v>0.26</v>
      </c>
      <c r="K57" s="43">
        <v>0.23</v>
      </c>
      <c r="L57" s="11"/>
      <c r="M57" s="120"/>
      <c r="N57" s="121"/>
      <c r="O57" s="121"/>
      <c r="P57" s="124" t="s">
        <v>4</v>
      </c>
      <c r="Q57" s="124"/>
      <c r="R57" s="124"/>
      <c r="S57" s="125">
        <f>MEDIAN(C56:K62)</f>
        <v>0.65</v>
      </c>
      <c r="T57" s="125"/>
      <c r="U57" s="15" t="s">
        <v>0</v>
      </c>
      <c r="V57" s="9"/>
    </row>
    <row r="58" spans="1:22" s="2" customFormat="1" ht="12.75" x14ac:dyDescent="0.2">
      <c r="A58" s="14"/>
      <c r="B58" s="20">
        <v>3.15</v>
      </c>
      <c r="C58" s="43">
        <v>6.39</v>
      </c>
      <c r="D58" s="43">
        <v>3.15</v>
      </c>
      <c r="E58" s="43">
        <v>1.65</v>
      </c>
      <c r="F58" s="43">
        <v>1.03</v>
      </c>
      <c r="G58" s="43">
        <v>0.66</v>
      </c>
      <c r="H58" s="43">
        <v>0.47</v>
      </c>
      <c r="I58" s="43">
        <v>0.38</v>
      </c>
      <c r="J58" s="43">
        <v>0.34</v>
      </c>
      <c r="K58" s="43">
        <v>0.34</v>
      </c>
      <c r="L58" s="11"/>
      <c r="M58" s="120"/>
      <c r="N58" s="121"/>
      <c r="O58" s="121"/>
      <c r="P58" s="124" t="s">
        <v>5</v>
      </c>
      <c r="Q58" s="124"/>
      <c r="R58" s="124"/>
      <c r="S58" s="125">
        <f>SMALL(C56:K62,1)</f>
        <v>0.22</v>
      </c>
      <c r="T58" s="125"/>
      <c r="U58" s="15" t="s">
        <v>0</v>
      </c>
      <c r="V58" s="9"/>
    </row>
    <row r="59" spans="1:22" s="2" customFormat="1" ht="12.75" x14ac:dyDescent="0.2">
      <c r="A59" s="14"/>
      <c r="B59" s="20">
        <v>0.5</v>
      </c>
      <c r="C59" s="43">
        <v>0.56999999999999995</v>
      </c>
      <c r="D59" s="43">
        <v>2.0299999999999998</v>
      </c>
      <c r="E59" s="43">
        <v>1.63</v>
      </c>
      <c r="F59" s="43">
        <v>1.01</v>
      </c>
      <c r="G59" s="43">
        <v>0.65</v>
      </c>
      <c r="H59" s="43">
        <v>0.48</v>
      </c>
      <c r="I59" s="43">
        <v>0.4</v>
      </c>
      <c r="J59" s="43">
        <v>0.37</v>
      </c>
      <c r="K59" s="43">
        <v>0.38</v>
      </c>
      <c r="L59" s="11"/>
      <c r="M59" s="120"/>
      <c r="N59" s="121"/>
      <c r="O59" s="121"/>
      <c r="P59" s="124" t="s">
        <v>3</v>
      </c>
      <c r="Q59" s="124"/>
      <c r="R59" s="124"/>
      <c r="S59" s="125">
        <f>LARGE(C56:K62,1)</f>
        <v>7.9</v>
      </c>
      <c r="T59" s="125"/>
      <c r="U59" s="15" t="s">
        <v>0</v>
      </c>
      <c r="V59" s="9"/>
    </row>
    <row r="60" spans="1:22" s="2" customFormat="1" ht="12.75" x14ac:dyDescent="0.2">
      <c r="A60" s="14"/>
      <c r="B60" s="20">
        <v>4.95</v>
      </c>
      <c r="C60" s="43">
        <v>1.69</v>
      </c>
      <c r="D60" s="43">
        <v>2.3199999999999998</v>
      </c>
      <c r="E60" s="43">
        <v>1.59</v>
      </c>
      <c r="F60" s="43">
        <v>1.02</v>
      </c>
      <c r="G60" s="43">
        <v>0.68</v>
      </c>
      <c r="H60" s="43">
        <v>0.49</v>
      </c>
      <c r="I60" s="43">
        <v>0.39</v>
      </c>
      <c r="J60" s="43">
        <v>0.33</v>
      </c>
      <c r="K60" s="43">
        <v>0.31</v>
      </c>
      <c r="L60" s="11"/>
      <c r="M60" s="114" t="s">
        <v>2</v>
      </c>
      <c r="N60" s="115"/>
      <c r="O60" s="115"/>
      <c r="P60" s="122" t="s">
        <v>9</v>
      </c>
      <c r="Q60" s="122"/>
      <c r="R60" s="122"/>
      <c r="S60" s="123">
        <f>S58/S56</f>
        <v>0.15611624239693619</v>
      </c>
      <c r="T60" s="123"/>
      <c r="U60" s="13"/>
      <c r="V60" s="9"/>
    </row>
    <row r="61" spans="1:22" s="2" customFormat="1" x14ac:dyDescent="0.2">
      <c r="A61" s="9"/>
      <c r="B61" s="9"/>
      <c r="C61" s="43">
        <v>7.29</v>
      </c>
      <c r="D61" s="43">
        <v>3.33</v>
      </c>
      <c r="E61" s="43">
        <v>1.72</v>
      </c>
      <c r="F61" s="43">
        <v>1.03</v>
      </c>
      <c r="G61" s="43">
        <v>0.7</v>
      </c>
      <c r="H61" s="43">
        <v>0.49</v>
      </c>
      <c r="I61" s="43">
        <v>0.37</v>
      </c>
      <c r="J61" s="43">
        <v>0.31</v>
      </c>
      <c r="K61" s="43">
        <v>0.3</v>
      </c>
      <c r="L61" s="11"/>
      <c r="M61" s="116"/>
      <c r="N61" s="117"/>
      <c r="O61" s="117"/>
      <c r="P61" s="126" t="s">
        <v>10</v>
      </c>
      <c r="Q61" s="126"/>
      <c r="R61" s="126"/>
      <c r="S61" s="127">
        <f>S58/S59</f>
        <v>2.7848101265822784E-2</v>
      </c>
      <c r="T61" s="127"/>
      <c r="U61" s="16"/>
      <c r="V61" s="9"/>
    </row>
    <row r="62" spans="1:22" s="2" customFormat="1" ht="12.75" x14ac:dyDescent="0.2">
      <c r="A62" s="14"/>
      <c r="B62" s="20">
        <v>4.8899999999999997</v>
      </c>
      <c r="C62" s="43">
        <v>7.51</v>
      </c>
      <c r="D62" s="43">
        <v>3.42</v>
      </c>
      <c r="E62" s="43">
        <v>1.74</v>
      </c>
      <c r="F62" s="43">
        <v>0.99</v>
      </c>
      <c r="G62" s="43">
        <v>0.65</v>
      </c>
      <c r="H62" s="43">
        <v>0.48</v>
      </c>
      <c r="I62" s="43">
        <v>0.37</v>
      </c>
      <c r="J62" s="43">
        <v>0.28999999999999998</v>
      </c>
      <c r="K62" s="43">
        <v>0.23</v>
      </c>
      <c r="L62" s="11"/>
      <c r="M62" s="118" t="s">
        <v>8</v>
      </c>
      <c r="N62" s="119"/>
      <c r="O62" s="119"/>
      <c r="P62" s="119"/>
      <c r="Q62" s="119"/>
      <c r="R62" s="119"/>
      <c r="S62" s="127">
        <f>(COUNTIF(C56:K62,"&gt;2")/COUNT(C56:K62))*100</f>
        <v>19.047619047619047</v>
      </c>
      <c r="T62" s="127"/>
      <c r="U62" s="16" t="s">
        <v>0</v>
      </c>
      <c r="V62" s="9"/>
    </row>
    <row r="63" spans="1:22" s="2" customFormat="1" x14ac:dyDescent="0.2">
      <c r="A63" s="109" t="s">
        <v>7</v>
      </c>
      <c r="B63" s="109"/>
      <c r="C63" s="12">
        <f>AVERAGE(C56:C62)</f>
        <v>5.0914285714285716</v>
      </c>
      <c r="D63" s="12">
        <f t="shared" ref="D63" si="5">AVERAGE(D56:D62)</f>
        <v>2.8942857142857141</v>
      </c>
      <c r="E63" s="12">
        <f t="shared" ref="E63" si="6">AVERAGE(E56:E62)</f>
        <v>1.6414285714285717</v>
      </c>
      <c r="F63" s="12">
        <f t="shared" ref="F63" si="7">AVERAGE(F56:F62)</f>
        <v>0.98000000000000009</v>
      </c>
      <c r="G63" s="12">
        <f t="shared" ref="G63" si="8">AVERAGE(G56:G62)</f>
        <v>0.65000000000000013</v>
      </c>
      <c r="H63" s="12">
        <f t="shared" ref="H63" si="9">AVERAGE(H56:H62)</f>
        <v>0.46571428571428575</v>
      </c>
      <c r="I63" s="12">
        <f t="shared" ref="I63" si="10">AVERAGE(I56:I62)</f>
        <v>0.36571428571428577</v>
      </c>
      <c r="J63" s="12">
        <f t="shared" ref="J63" si="11">AVERAGE(J56:J62)</f>
        <v>0.30714285714285722</v>
      </c>
      <c r="K63" s="12">
        <f t="shared" ref="K63" si="12">AVERAGE(K56:K62)</f>
        <v>0.2871428571428572</v>
      </c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1">
    <mergeCell ref="A27:B27"/>
    <mergeCell ref="A36:B36"/>
    <mergeCell ref="A45:B45"/>
    <mergeCell ref="A54:B54"/>
    <mergeCell ref="A63:B63"/>
    <mergeCell ref="A17:B17"/>
    <mergeCell ref="N17:U17"/>
    <mergeCell ref="N18:P18"/>
    <mergeCell ref="Q18:S18"/>
    <mergeCell ref="T18:U18"/>
    <mergeCell ref="A18:D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62:R62"/>
    <mergeCell ref="S62:T62"/>
    <mergeCell ref="M60:O61"/>
    <mergeCell ref="P60:R60"/>
    <mergeCell ref="S60:T60"/>
    <mergeCell ref="P61:R61"/>
    <mergeCell ref="S61:T61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37" zoomScaleNormal="100" zoomScaleSheetLayoutView="100" zoomScalePageLayoutView="70" workbookViewId="0">
      <selection activeCell="S44" sqref="S44:T44"/>
    </sheetView>
  </sheetViews>
  <sheetFormatPr defaultColWidth="0" defaultRowHeight="11.25" customHeight="1" zeroHeight="1" x14ac:dyDescent="0.2"/>
  <cols>
    <col min="1" max="1" width="6.5703125" style="4" customWidth="1"/>
    <col min="2" max="2" width="1" style="4" customWidth="1"/>
    <col min="3" max="10" width="5.28515625" style="5" bestFit="1" customWidth="1"/>
    <col min="11" max="11" width="4.85546875" style="5" bestFit="1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42578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11"/>
      <c r="B17" s="111"/>
      <c r="C17" s="27">
        <v>4.5</v>
      </c>
      <c r="D17" s="30">
        <f>C17+$D$18</f>
        <v>4</v>
      </c>
      <c r="E17" s="30">
        <f t="shared" ref="E17:K17" si="0">D17+$D$18</f>
        <v>3.5</v>
      </c>
      <c r="F17" s="30">
        <f t="shared" si="0"/>
        <v>3</v>
      </c>
      <c r="G17" s="30">
        <f t="shared" si="0"/>
        <v>2.5</v>
      </c>
      <c r="H17" s="30">
        <f t="shared" si="0"/>
        <v>2</v>
      </c>
      <c r="I17" s="30">
        <f t="shared" si="0"/>
        <v>1.5</v>
      </c>
      <c r="J17" s="30">
        <f t="shared" si="0"/>
        <v>1</v>
      </c>
      <c r="K17" s="30">
        <f t="shared" si="0"/>
        <v>0.5</v>
      </c>
      <c r="L17" s="33" t="s">
        <v>21</v>
      </c>
      <c r="M17" s="26" t="s">
        <v>11</v>
      </c>
      <c r="N17" s="110" t="s">
        <v>36</v>
      </c>
      <c r="O17" s="110"/>
      <c r="P17" s="110"/>
      <c r="Q17" s="110"/>
      <c r="R17" s="110"/>
      <c r="S17" s="110"/>
      <c r="T17" s="110"/>
      <c r="U17" s="110"/>
      <c r="V17" s="9"/>
    </row>
    <row r="18" spans="1:23" s="2" customFormat="1" x14ac:dyDescent="0.2">
      <c r="A18" s="132" t="s">
        <v>19</v>
      </c>
      <c r="B18" s="132"/>
      <c r="C18" s="132"/>
      <c r="D18" s="25">
        <v>-0.5</v>
      </c>
      <c r="E18" s="31" t="s">
        <v>16</v>
      </c>
      <c r="F18" s="22"/>
      <c r="G18" s="22"/>
      <c r="H18" s="22"/>
      <c r="I18" s="22"/>
      <c r="J18" s="22"/>
      <c r="K18" s="22"/>
      <c r="L18" s="22"/>
      <c r="M18" s="32" t="s">
        <v>17</v>
      </c>
      <c r="N18" s="110" t="s">
        <v>22</v>
      </c>
      <c r="O18" s="110"/>
      <c r="P18" s="110"/>
      <c r="Q18" s="113" t="s">
        <v>18</v>
      </c>
      <c r="R18" s="113"/>
      <c r="S18" s="113"/>
      <c r="T18" s="110" t="s">
        <v>12</v>
      </c>
      <c r="U18" s="110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26</v>
      </c>
      <c r="B20" s="19"/>
      <c r="C20" s="41">
        <v>0.05</v>
      </c>
      <c r="D20" s="41">
        <v>0.06</v>
      </c>
      <c r="E20" s="41">
        <v>7.0000000000000007E-2</v>
      </c>
      <c r="F20" s="41">
        <v>0.08</v>
      </c>
      <c r="G20" s="41">
        <v>0.1</v>
      </c>
      <c r="H20" s="41">
        <v>0.17</v>
      </c>
      <c r="I20" s="41">
        <v>0.27</v>
      </c>
      <c r="J20" s="41">
        <v>0.27</v>
      </c>
      <c r="K20" s="41">
        <v>0.13</v>
      </c>
      <c r="L20" s="11"/>
      <c r="M20" s="114" t="s">
        <v>6</v>
      </c>
      <c r="N20" s="115"/>
      <c r="O20" s="115"/>
      <c r="P20" s="122" t="s">
        <v>1</v>
      </c>
      <c r="Q20" s="122"/>
      <c r="R20" s="122"/>
      <c r="S20" s="123">
        <f>AVERAGE(C20:K24)</f>
        <v>0.55266666666666664</v>
      </c>
      <c r="T20" s="123"/>
      <c r="U20" s="13" t="s">
        <v>0</v>
      </c>
      <c r="V20" s="9"/>
    </row>
    <row r="21" spans="1:23" s="2" customFormat="1" ht="12.75" x14ac:dyDescent="0.2">
      <c r="A21" s="14"/>
      <c r="B21" s="21"/>
      <c r="C21" s="41">
        <v>0.08</v>
      </c>
      <c r="D21" s="41">
        <v>0.08</v>
      </c>
      <c r="E21" s="41">
        <v>0.09</v>
      </c>
      <c r="F21" s="41">
        <v>0.09</v>
      </c>
      <c r="G21" s="41">
        <v>0.11</v>
      </c>
      <c r="H21" s="41">
        <v>0.21</v>
      </c>
      <c r="I21" s="41">
        <v>0.52</v>
      </c>
      <c r="J21" s="41">
        <v>0.85</v>
      </c>
      <c r="K21" s="41">
        <v>0.76</v>
      </c>
      <c r="L21" s="11"/>
      <c r="M21" s="120"/>
      <c r="N21" s="121"/>
      <c r="O21" s="121"/>
      <c r="P21" s="124" t="s">
        <v>4</v>
      </c>
      <c r="Q21" s="124"/>
      <c r="R21" s="124"/>
      <c r="S21" s="125">
        <f>MEDIAN(C20:K24)</f>
        <v>0.11</v>
      </c>
      <c r="T21" s="125"/>
      <c r="U21" s="15" t="s">
        <v>0</v>
      </c>
      <c r="V21" s="9"/>
    </row>
    <row r="22" spans="1:23" s="2" customFormat="1" ht="12.75" x14ac:dyDescent="0.2">
      <c r="A22" s="14"/>
      <c r="B22" s="21"/>
      <c r="C22" s="41">
        <v>0.15</v>
      </c>
      <c r="D22" s="41">
        <v>0.1</v>
      </c>
      <c r="E22" s="41">
        <v>0.09</v>
      </c>
      <c r="F22" s="41">
        <v>0.09</v>
      </c>
      <c r="G22" s="41">
        <v>0.11</v>
      </c>
      <c r="H22" s="41">
        <v>0.28000000000000003</v>
      </c>
      <c r="I22" s="41">
        <v>0.73</v>
      </c>
      <c r="J22" s="41">
        <v>1.6</v>
      </c>
      <c r="K22" s="41">
        <v>3.47</v>
      </c>
      <c r="L22" s="11"/>
      <c r="M22" s="120"/>
      <c r="N22" s="121"/>
      <c r="O22" s="121"/>
      <c r="P22" s="124" t="s">
        <v>5</v>
      </c>
      <c r="Q22" s="124"/>
      <c r="R22" s="124"/>
      <c r="S22" s="125">
        <f>SMALL(C20:K24,1)</f>
        <v>0.05</v>
      </c>
      <c r="T22" s="125"/>
      <c r="U22" s="15" t="s">
        <v>0</v>
      </c>
      <c r="V22" s="9"/>
    </row>
    <row r="23" spans="1:23" s="2" customFormat="1" ht="12.75" x14ac:dyDescent="0.2">
      <c r="A23" s="14"/>
      <c r="B23" s="21"/>
      <c r="C23" s="41">
        <v>0.1</v>
      </c>
      <c r="D23" s="41">
        <v>0.09</v>
      </c>
      <c r="E23" s="41">
        <v>0.08</v>
      </c>
      <c r="F23" s="41">
        <v>0.09</v>
      </c>
      <c r="G23" s="41">
        <v>0.11</v>
      </c>
      <c r="H23" s="41">
        <v>0.28999999999999998</v>
      </c>
      <c r="I23" s="41">
        <v>0.8</v>
      </c>
      <c r="J23" s="41">
        <v>1.9</v>
      </c>
      <c r="K23" s="41">
        <v>4.6399999999999997</v>
      </c>
      <c r="L23" s="11"/>
      <c r="M23" s="120"/>
      <c r="N23" s="121"/>
      <c r="O23" s="121"/>
      <c r="P23" s="124" t="s">
        <v>3</v>
      </c>
      <c r="Q23" s="124"/>
      <c r="R23" s="124"/>
      <c r="S23" s="125">
        <f>LARGE(C20:K24,1)</f>
        <v>4.6399999999999997</v>
      </c>
      <c r="T23" s="125"/>
      <c r="U23" s="15" t="s">
        <v>0</v>
      </c>
      <c r="V23" s="9"/>
    </row>
    <row r="24" spans="1:23" s="2" customFormat="1" ht="12.75" x14ac:dyDescent="0.2">
      <c r="A24" s="14"/>
      <c r="B24" s="21"/>
      <c r="C24" s="41">
        <v>0.05</v>
      </c>
      <c r="D24" s="41">
        <v>7.0000000000000007E-2</v>
      </c>
      <c r="E24" s="41">
        <v>7.0000000000000007E-2</v>
      </c>
      <c r="F24" s="41">
        <v>0.08</v>
      </c>
      <c r="G24" s="41">
        <v>0.11</v>
      </c>
      <c r="H24" s="41">
        <v>0.28000000000000003</v>
      </c>
      <c r="I24" s="41">
        <v>0.74</v>
      </c>
      <c r="J24" s="41">
        <v>1.57</v>
      </c>
      <c r="K24" s="41">
        <v>3.19</v>
      </c>
      <c r="L24" s="11"/>
      <c r="M24" s="114" t="s">
        <v>2</v>
      </c>
      <c r="N24" s="115"/>
      <c r="O24" s="115"/>
      <c r="P24" s="122" t="s">
        <v>9</v>
      </c>
      <c r="Q24" s="122"/>
      <c r="R24" s="122"/>
      <c r="S24" s="123">
        <f>S22/S20</f>
        <v>9.0470446320868522E-2</v>
      </c>
      <c r="T24" s="123"/>
      <c r="U24" s="13"/>
      <c r="V24" s="9"/>
    </row>
    <row r="25" spans="1:23" s="2" customFormat="1" x14ac:dyDescent="0.2">
      <c r="A25" s="109" t="s">
        <v>7</v>
      </c>
      <c r="B25" s="109"/>
      <c r="C25" s="12">
        <f>AVERAGE(C20:C24)</f>
        <v>8.5999999999999993E-2</v>
      </c>
      <c r="D25" s="12">
        <f t="shared" ref="D25:K25" si="1">AVERAGE(D20:D24)</f>
        <v>0.08</v>
      </c>
      <c r="E25" s="12">
        <f t="shared" si="1"/>
        <v>0.08</v>
      </c>
      <c r="F25" s="12">
        <f t="shared" si="1"/>
        <v>8.5999999999999993E-2</v>
      </c>
      <c r="G25" s="12">
        <f t="shared" si="1"/>
        <v>0.10800000000000001</v>
      </c>
      <c r="H25" s="12">
        <f t="shared" si="1"/>
        <v>0.246</v>
      </c>
      <c r="I25" s="12">
        <f t="shared" si="1"/>
        <v>0.6120000000000001</v>
      </c>
      <c r="J25" s="12">
        <f t="shared" si="1"/>
        <v>1.238</v>
      </c>
      <c r="K25" s="12">
        <f t="shared" si="1"/>
        <v>2.4379999999999997</v>
      </c>
      <c r="L25" s="11"/>
      <c r="M25" s="116"/>
      <c r="N25" s="117"/>
      <c r="O25" s="117"/>
      <c r="P25" s="126" t="s">
        <v>10</v>
      </c>
      <c r="Q25" s="126"/>
      <c r="R25" s="126"/>
      <c r="S25" s="127">
        <f>S22/S23</f>
        <v>1.0775862068965518E-2</v>
      </c>
      <c r="T25" s="127"/>
      <c r="U25" s="16"/>
      <c r="V25" s="9"/>
    </row>
    <row r="26" spans="1:23" s="2" customFormat="1" ht="12.75" x14ac:dyDescent="0.2">
      <c r="A26" s="14"/>
      <c r="B26" s="21"/>
      <c r="C26" s="44"/>
      <c r="D26" s="44"/>
      <c r="E26" s="44"/>
      <c r="F26" s="44"/>
      <c r="G26" s="44"/>
      <c r="H26" s="44"/>
      <c r="I26" s="44"/>
      <c r="J26" s="44"/>
      <c r="K26" s="44"/>
      <c r="L26" s="11"/>
      <c r="M26" s="118" t="s">
        <v>8</v>
      </c>
      <c r="N26" s="119"/>
      <c r="O26" s="119"/>
      <c r="P26" s="119"/>
      <c r="Q26" s="119"/>
      <c r="R26" s="119"/>
      <c r="S26" s="127">
        <f>(COUNTIF(C20:K24,"&gt;2")/COUNT(C20:K24))*100</f>
        <v>6.666666666666667</v>
      </c>
      <c r="T26" s="127"/>
      <c r="U26" s="16" t="s">
        <v>0</v>
      </c>
      <c r="V26" s="9"/>
    </row>
    <row r="27" spans="1:23" s="2" customFormat="1" x14ac:dyDescent="0.2">
      <c r="C27" s="42"/>
      <c r="D27" s="42"/>
      <c r="E27" s="42"/>
      <c r="F27" s="42"/>
      <c r="G27" s="42"/>
      <c r="H27" s="42"/>
      <c r="I27" s="42"/>
      <c r="J27" s="42"/>
      <c r="K27" s="42"/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27</v>
      </c>
      <c r="B29" s="19"/>
      <c r="C29" s="41">
        <v>0.08</v>
      </c>
      <c r="D29" s="41">
        <v>0.09</v>
      </c>
      <c r="E29" s="41">
        <v>0.1</v>
      </c>
      <c r="F29" s="41">
        <v>0.11</v>
      </c>
      <c r="G29" s="41">
        <v>0.12</v>
      </c>
      <c r="H29" s="41">
        <v>0.19</v>
      </c>
      <c r="I29" s="41">
        <v>0.3</v>
      </c>
      <c r="J29" s="41">
        <v>0.28999999999999998</v>
      </c>
      <c r="K29" s="41">
        <v>0.14000000000000001</v>
      </c>
      <c r="L29" s="11"/>
      <c r="M29" s="114" t="s">
        <v>6</v>
      </c>
      <c r="N29" s="115"/>
      <c r="O29" s="115"/>
      <c r="P29" s="122" t="s">
        <v>1</v>
      </c>
      <c r="Q29" s="122"/>
      <c r="R29" s="122"/>
      <c r="S29" s="123">
        <f>AVERAGE(C29:K33)</f>
        <v>0.59911111111111115</v>
      </c>
      <c r="T29" s="123"/>
      <c r="U29" s="13" t="s">
        <v>0</v>
      </c>
      <c r="V29" s="9"/>
    </row>
    <row r="30" spans="1:23" s="2" customFormat="1" ht="12.75" x14ac:dyDescent="0.2">
      <c r="A30" s="14"/>
      <c r="B30" s="21"/>
      <c r="C30" s="41">
        <v>0.11</v>
      </c>
      <c r="D30" s="41">
        <v>0.11</v>
      </c>
      <c r="E30" s="41">
        <v>0.12</v>
      </c>
      <c r="F30" s="41">
        <v>0.12</v>
      </c>
      <c r="G30" s="41">
        <v>0.14000000000000001</v>
      </c>
      <c r="H30" s="41">
        <v>0.25</v>
      </c>
      <c r="I30" s="41">
        <v>0.56000000000000005</v>
      </c>
      <c r="J30" s="41">
        <v>0.88</v>
      </c>
      <c r="K30" s="41">
        <v>0.78</v>
      </c>
      <c r="L30" s="11"/>
      <c r="M30" s="120"/>
      <c r="N30" s="121"/>
      <c r="O30" s="121"/>
      <c r="P30" s="124" t="s">
        <v>4</v>
      </c>
      <c r="Q30" s="124"/>
      <c r="R30" s="124"/>
      <c r="S30" s="125">
        <f>MEDIAN(C29:K33)</f>
        <v>0.15</v>
      </c>
      <c r="T30" s="125"/>
      <c r="U30" s="15" t="s">
        <v>0</v>
      </c>
      <c r="V30" s="9"/>
    </row>
    <row r="31" spans="1:23" s="2" customFormat="1" ht="12.75" x14ac:dyDescent="0.2">
      <c r="A31" s="14"/>
      <c r="B31" s="21"/>
      <c r="C31" s="41">
        <v>0.19</v>
      </c>
      <c r="D31" s="41">
        <v>0.14000000000000001</v>
      </c>
      <c r="E31" s="41">
        <v>0.13</v>
      </c>
      <c r="F31" s="41">
        <v>0.13</v>
      </c>
      <c r="G31" s="41">
        <v>0.15</v>
      </c>
      <c r="H31" s="41">
        <v>0.33</v>
      </c>
      <c r="I31" s="41">
        <v>0.79</v>
      </c>
      <c r="J31" s="41">
        <v>1.67</v>
      </c>
      <c r="K31" s="41">
        <v>3.57</v>
      </c>
      <c r="L31" s="11"/>
      <c r="M31" s="120"/>
      <c r="N31" s="121"/>
      <c r="O31" s="121"/>
      <c r="P31" s="124" t="s">
        <v>5</v>
      </c>
      <c r="Q31" s="124"/>
      <c r="R31" s="124"/>
      <c r="S31" s="125">
        <f>SMALL(C29:K33,1)</f>
        <v>0.08</v>
      </c>
      <c r="T31" s="125"/>
      <c r="U31" s="15" t="s">
        <v>0</v>
      </c>
      <c r="V31" s="9"/>
    </row>
    <row r="32" spans="1:23" s="2" customFormat="1" ht="12.75" x14ac:dyDescent="0.2">
      <c r="A32" s="14"/>
      <c r="B32" s="21"/>
      <c r="C32" s="41">
        <v>0.13</v>
      </c>
      <c r="D32" s="41">
        <v>0.13</v>
      </c>
      <c r="E32" s="41">
        <v>0.13</v>
      </c>
      <c r="F32" s="41">
        <v>0.13</v>
      </c>
      <c r="G32" s="41">
        <v>0.16</v>
      </c>
      <c r="H32" s="41">
        <v>0.35</v>
      </c>
      <c r="I32" s="41">
        <v>0.87</v>
      </c>
      <c r="J32" s="41">
        <v>1.99</v>
      </c>
      <c r="K32" s="41">
        <v>4.7699999999999996</v>
      </c>
      <c r="L32" s="11"/>
      <c r="M32" s="120"/>
      <c r="N32" s="121"/>
      <c r="O32" s="121"/>
      <c r="P32" s="124" t="s">
        <v>3</v>
      </c>
      <c r="Q32" s="124"/>
      <c r="R32" s="124"/>
      <c r="S32" s="125">
        <f>LARGE(C29:K33,1)</f>
        <v>4.7699999999999996</v>
      </c>
      <c r="T32" s="125"/>
      <c r="U32" s="15" t="s">
        <v>0</v>
      </c>
      <c r="V32" s="9"/>
    </row>
    <row r="33" spans="1:22" s="2" customFormat="1" ht="12.75" x14ac:dyDescent="0.2">
      <c r="A33" s="14"/>
      <c r="B33" s="21"/>
      <c r="C33" s="41">
        <v>0.08</v>
      </c>
      <c r="D33" s="41">
        <v>0.1</v>
      </c>
      <c r="E33" s="41">
        <v>0.11</v>
      </c>
      <c r="F33" s="41">
        <v>0.13</v>
      </c>
      <c r="G33" s="41">
        <v>0.16</v>
      </c>
      <c r="H33" s="41">
        <v>0.35</v>
      </c>
      <c r="I33" s="41">
        <v>0.82</v>
      </c>
      <c r="J33" s="41">
        <v>1.67</v>
      </c>
      <c r="K33" s="41">
        <v>3.29</v>
      </c>
      <c r="L33" s="11"/>
      <c r="M33" s="114" t="s">
        <v>2</v>
      </c>
      <c r="N33" s="115"/>
      <c r="O33" s="115"/>
      <c r="P33" s="122" t="s">
        <v>9</v>
      </c>
      <c r="Q33" s="122"/>
      <c r="R33" s="122"/>
      <c r="S33" s="123">
        <f>S31/S29</f>
        <v>0.13353115727002968</v>
      </c>
      <c r="T33" s="123"/>
      <c r="U33" s="13"/>
      <c r="V33" s="9"/>
    </row>
    <row r="34" spans="1:22" s="2" customFormat="1" x14ac:dyDescent="0.2">
      <c r="A34" s="109" t="s">
        <v>7</v>
      </c>
      <c r="B34" s="109"/>
      <c r="C34" s="12">
        <f>AVERAGE(C29:C33)</f>
        <v>0.11799999999999999</v>
      </c>
      <c r="D34" s="12">
        <f t="shared" ref="D34:K34" si="2">AVERAGE(D29:D33)</f>
        <v>0.11400000000000002</v>
      </c>
      <c r="E34" s="12">
        <f t="shared" si="2"/>
        <v>0.11799999999999999</v>
      </c>
      <c r="F34" s="12">
        <f t="shared" si="2"/>
        <v>0.124</v>
      </c>
      <c r="G34" s="12">
        <f t="shared" si="2"/>
        <v>0.14600000000000002</v>
      </c>
      <c r="H34" s="12">
        <f t="shared" si="2"/>
        <v>0.29400000000000004</v>
      </c>
      <c r="I34" s="12">
        <f t="shared" si="2"/>
        <v>0.66799999999999993</v>
      </c>
      <c r="J34" s="12">
        <f t="shared" si="2"/>
        <v>1.3</v>
      </c>
      <c r="K34" s="12">
        <f t="shared" si="2"/>
        <v>2.5100000000000002</v>
      </c>
      <c r="L34" s="11"/>
      <c r="M34" s="116"/>
      <c r="N34" s="117"/>
      <c r="O34" s="117"/>
      <c r="P34" s="126" t="s">
        <v>10</v>
      </c>
      <c r="Q34" s="126"/>
      <c r="R34" s="126"/>
      <c r="S34" s="127">
        <f>S31/S32</f>
        <v>1.6771488469601678E-2</v>
      </c>
      <c r="T34" s="127"/>
      <c r="U34" s="16"/>
      <c r="V34" s="9"/>
    </row>
    <row r="35" spans="1:22" s="2" customFormat="1" ht="12.75" x14ac:dyDescent="0.2">
      <c r="A35" s="14"/>
      <c r="B35" s="21"/>
      <c r="C35" s="44"/>
      <c r="D35" s="44"/>
      <c r="E35" s="44"/>
      <c r="F35" s="44"/>
      <c r="G35" s="44"/>
      <c r="H35" s="44"/>
      <c r="I35" s="44"/>
      <c r="J35" s="44"/>
      <c r="K35" s="44"/>
      <c r="L35" s="11"/>
      <c r="M35" s="118" t="s">
        <v>8</v>
      </c>
      <c r="N35" s="119"/>
      <c r="O35" s="119"/>
      <c r="P35" s="119"/>
      <c r="Q35" s="119"/>
      <c r="R35" s="119"/>
      <c r="S35" s="127">
        <f>(COUNTIF(C29:K33,"&gt;2")/COUNT(C29:K33))*100</f>
        <v>6.666666666666667</v>
      </c>
      <c r="T35" s="127"/>
      <c r="U35" s="16" t="s">
        <v>0</v>
      </c>
      <c r="V35" s="9"/>
    </row>
    <row r="36" spans="1:22" s="2" customFormat="1" x14ac:dyDescent="0.2">
      <c r="A36" s="9"/>
      <c r="B36" s="9"/>
      <c r="C36" s="42"/>
      <c r="D36" s="42"/>
      <c r="E36" s="42"/>
      <c r="F36" s="42"/>
      <c r="G36" s="42"/>
      <c r="H36" s="42"/>
      <c r="I36" s="42"/>
      <c r="J36" s="42"/>
      <c r="K36" s="42"/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28</v>
      </c>
      <c r="B38" s="19"/>
      <c r="C38" s="41">
        <v>0.12</v>
      </c>
      <c r="D38" s="41">
        <v>0.12</v>
      </c>
      <c r="E38" s="41">
        <v>0.13</v>
      </c>
      <c r="F38" s="41">
        <v>0.14000000000000001</v>
      </c>
      <c r="G38" s="41">
        <v>0.15</v>
      </c>
      <c r="H38" s="41">
        <v>0.22</v>
      </c>
      <c r="I38" s="41">
        <v>0.32</v>
      </c>
      <c r="J38" s="41">
        <v>0.3</v>
      </c>
      <c r="K38" s="41">
        <v>0.15</v>
      </c>
      <c r="L38" s="11"/>
      <c r="M38" s="114" t="s">
        <v>6</v>
      </c>
      <c r="N38" s="115"/>
      <c r="O38" s="115"/>
      <c r="P38" s="122" t="s">
        <v>1</v>
      </c>
      <c r="Q38" s="122"/>
      <c r="R38" s="122"/>
      <c r="S38" s="123">
        <f>AVERAGE(C38:K42)</f>
        <v>0.64577777777777778</v>
      </c>
      <c r="T38" s="123"/>
      <c r="U38" s="13" t="s">
        <v>0</v>
      </c>
      <c r="V38" s="9"/>
    </row>
    <row r="39" spans="1:22" s="2" customFormat="1" ht="12.75" x14ac:dyDescent="0.2">
      <c r="A39" s="14"/>
      <c r="B39" s="21"/>
      <c r="C39" s="41">
        <v>0.15</v>
      </c>
      <c r="D39" s="41">
        <v>0.14000000000000001</v>
      </c>
      <c r="E39" s="41">
        <v>0.15</v>
      </c>
      <c r="F39" s="41">
        <v>0.16</v>
      </c>
      <c r="G39" s="41">
        <v>0.17</v>
      </c>
      <c r="H39" s="41">
        <v>0.28999999999999998</v>
      </c>
      <c r="I39" s="41">
        <v>0.6</v>
      </c>
      <c r="J39" s="41">
        <v>0.92</v>
      </c>
      <c r="K39" s="41">
        <v>0.8</v>
      </c>
      <c r="L39" s="11"/>
      <c r="M39" s="120"/>
      <c r="N39" s="121"/>
      <c r="O39" s="121"/>
      <c r="P39" s="124" t="s">
        <v>4</v>
      </c>
      <c r="Q39" s="124"/>
      <c r="R39" s="124"/>
      <c r="S39" s="125">
        <f>MEDIAN(C38:K42)</f>
        <v>0.2</v>
      </c>
      <c r="T39" s="125"/>
      <c r="U39" s="15" t="s">
        <v>0</v>
      </c>
      <c r="V39" s="9"/>
    </row>
    <row r="40" spans="1:22" s="2" customFormat="1" ht="12.75" x14ac:dyDescent="0.2">
      <c r="A40" s="14"/>
      <c r="B40" s="21"/>
      <c r="C40" s="41">
        <v>0.23</v>
      </c>
      <c r="D40" s="41">
        <v>0.19</v>
      </c>
      <c r="E40" s="41">
        <v>0.17</v>
      </c>
      <c r="F40" s="41">
        <v>0.17</v>
      </c>
      <c r="G40" s="41">
        <v>0.2</v>
      </c>
      <c r="H40" s="41">
        <v>0.38</v>
      </c>
      <c r="I40" s="41">
        <v>0.85</v>
      </c>
      <c r="J40" s="41">
        <v>1.74</v>
      </c>
      <c r="K40" s="41">
        <v>3.64</v>
      </c>
      <c r="L40" s="11"/>
      <c r="M40" s="120"/>
      <c r="N40" s="121"/>
      <c r="O40" s="121"/>
      <c r="P40" s="124" t="s">
        <v>5</v>
      </c>
      <c r="Q40" s="124"/>
      <c r="R40" s="124"/>
      <c r="S40" s="125">
        <f>SMALL(C38:K42,1)</f>
        <v>0.12</v>
      </c>
      <c r="T40" s="125"/>
      <c r="U40" s="15" t="s">
        <v>0</v>
      </c>
      <c r="V40" s="9"/>
    </row>
    <row r="41" spans="1:22" s="2" customFormat="1" ht="12.75" x14ac:dyDescent="0.2">
      <c r="A41" s="14"/>
      <c r="B41" s="21"/>
      <c r="C41" s="41">
        <v>0.17</v>
      </c>
      <c r="D41" s="41">
        <v>0.18</v>
      </c>
      <c r="E41" s="41">
        <v>0.17</v>
      </c>
      <c r="F41" s="41">
        <v>0.18</v>
      </c>
      <c r="G41" s="41">
        <v>0.21</v>
      </c>
      <c r="H41" s="41">
        <v>0.41</v>
      </c>
      <c r="I41" s="41">
        <v>0.94</v>
      </c>
      <c r="J41" s="41">
        <v>2.08</v>
      </c>
      <c r="K41" s="41">
        <v>4.88</v>
      </c>
      <c r="L41" s="11"/>
      <c r="M41" s="120"/>
      <c r="N41" s="121"/>
      <c r="O41" s="121"/>
      <c r="P41" s="124" t="s">
        <v>3</v>
      </c>
      <c r="Q41" s="124"/>
      <c r="R41" s="124"/>
      <c r="S41" s="125">
        <f>LARGE(C38:K42,1)</f>
        <v>4.88</v>
      </c>
      <c r="T41" s="125"/>
      <c r="U41" s="15" t="s">
        <v>0</v>
      </c>
      <c r="V41" s="9"/>
    </row>
    <row r="42" spans="1:22" s="2" customFormat="1" ht="12.75" x14ac:dyDescent="0.2">
      <c r="A42" s="14"/>
      <c r="B42" s="21"/>
      <c r="C42" s="41">
        <v>0.12</v>
      </c>
      <c r="D42" s="41">
        <v>0.14000000000000001</v>
      </c>
      <c r="E42" s="41">
        <v>0.16</v>
      </c>
      <c r="F42" s="41">
        <v>0.18</v>
      </c>
      <c r="G42" s="41">
        <v>0.21</v>
      </c>
      <c r="H42" s="41">
        <v>0.41</v>
      </c>
      <c r="I42" s="41">
        <v>0.89</v>
      </c>
      <c r="J42" s="41">
        <v>1.75</v>
      </c>
      <c r="K42" s="41">
        <v>3.38</v>
      </c>
      <c r="L42" s="11"/>
      <c r="M42" s="114" t="s">
        <v>2</v>
      </c>
      <c r="N42" s="115"/>
      <c r="O42" s="115"/>
      <c r="P42" s="122" t="s">
        <v>9</v>
      </c>
      <c r="Q42" s="122"/>
      <c r="R42" s="122"/>
      <c r="S42" s="123">
        <f>S40/S38</f>
        <v>0.18582243633860976</v>
      </c>
      <c r="T42" s="123"/>
      <c r="U42" s="13"/>
      <c r="V42" s="9"/>
    </row>
    <row r="43" spans="1:22" s="2" customFormat="1" x14ac:dyDescent="0.2">
      <c r="A43" s="109" t="s">
        <v>7</v>
      </c>
      <c r="B43" s="109"/>
      <c r="C43" s="12">
        <f t="shared" ref="C43:J43" si="3">AVERAGE(C38:C42)</f>
        <v>0.158</v>
      </c>
      <c r="D43" s="12">
        <f t="shared" si="3"/>
        <v>0.154</v>
      </c>
      <c r="E43" s="12">
        <f t="shared" si="3"/>
        <v>0.15600000000000003</v>
      </c>
      <c r="F43" s="12">
        <f t="shared" si="3"/>
        <v>0.16600000000000001</v>
      </c>
      <c r="G43" s="12">
        <f t="shared" si="3"/>
        <v>0.188</v>
      </c>
      <c r="H43" s="12">
        <f t="shared" si="3"/>
        <v>0.34199999999999997</v>
      </c>
      <c r="I43" s="12">
        <f t="shared" si="3"/>
        <v>0.72</v>
      </c>
      <c r="J43" s="12">
        <f t="shared" si="3"/>
        <v>1.3580000000000001</v>
      </c>
      <c r="K43" s="12">
        <f>AVERAGE(K38:K42)</f>
        <v>2.5699999999999994</v>
      </c>
      <c r="L43" s="11"/>
      <c r="M43" s="116"/>
      <c r="N43" s="117"/>
      <c r="O43" s="117"/>
      <c r="P43" s="126" t="s">
        <v>10</v>
      </c>
      <c r="Q43" s="126"/>
      <c r="R43" s="126"/>
      <c r="S43" s="127">
        <f>S40/S41</f>
        <v>2.4590163934426229E-2</v>
      </c>
      <c r="T43" s="127"/>
      <c r="U43" s="16"/>
      <c r="V43" s="9"/>
    </row>
    <row r="44" spans="1:22" s="2" customFormat="1" ht="12.75" x14ac:dyDescent="0.2">
      <c r="A44" s="14"/>
      <c r="B44" s="21"/>
      <c r="C44" s="44"/>
      <c r="D44" s="44"/>
      <c r="E44" s="44"/>
      <c r="F44" s="44"/>
      <c r="G44" s="44"/>
      <c r="H44" s="44"/>
      <c r="I44" s="44"/>
      <c r="J44" s="44"/>
      <c r="K44" s="44"/>
      <c r="L44" s="11"/>
      <c r="M44" s="118" t="s">
        <v>8</v>
      </c>
      <c r="N44" s="119"/>
      <c r="O44" s="119"/>
      <c r="P44" s="119"/>
      <c r="Q44" s="119"/>
      <c r="R44" s="119"/>
      <c r="S44" s="127">
        <f>(COUNTIF(C38:K42,"&gt;2")/COUNT(C38:K42))*100</f>
        <v>8.8888888888888893</v>
      </c>
      <c r="T44" s="127"/>
      <c r="U44" s="16" t="s">
        <v>0</v>
      </c>
      <c r="V44" s="9"/>
    </row>
    <row r="45" spans="1:22" s="2" customFormat="1" x14ac:dyDescent="0.2">
      <c r="A45" s="9"/>
      <c r="B45" s="9"/>
      <c r="C45" s="42"/>
      <c r="D45" s="42"/>
      <c r="E45" s="42"/>
      <c r="F45" s="42"/>
      <c r="G45" s="42"/>
      <c r="H45" s="42"/>
      <c r="I45" s="42"/>
      <c r="J45" s="42"/>
      <c r="K45" s="42"/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42"/>
      <c r="D46" s="42"/>
      <c r="E46" s="42"/>
      <c r="F46" s="42"/>
      <c r="G46" s="42"/>
      <c r="H46" s="42"/>
      <c r="I46" s="42"/>
      <c r="J46" s="42"/>
      <c r="K46" s="42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29</v>
      </c>
      <c r="B47" s="19"/>
      <c r="C47" s="45">
        <v>0.15</v>
      </c>
      <c r="D47" s="45">
        <v>0.16</v>
      </c>
      <c r="E47" s="45">
        <v>0.17</v>
      </c>
      <c r="F47" s="45">
        <v>0.18</v>
      </c>
      <c r="G47" s="45">
        <v>0.19</v>
      </c>
      <c r="H47" s="45">
        <v>0.26</v>
      </c>
      <c r="I47" s="45">
        <v>0.34</v>
      </c>
      <c r="J47" s="45">
        <v>0.3</v>
      </c>
      <c r="K47" s="45">
        <v>0.16</v>
      </c>
      <c r="L47" s="11"/>
      <c r="M47" s="114" t="s">
        <v>6</v>
      </c>
      <c r="N47" s="115"/>
      <c r="O47" s="115"/>
      <c r="P47" s="122" t="s">
        <v>1</v>
      </c>
      <c r="Q47" s="122"/>
      <c r="R47" s="122"/>
      <c r="S47" s="123">
        <f>AVERAGE(C47:K51)</f>
        <v>0.69488888888888911</v>
      </c>
      <c r="T47" s="123"/>
      <c r="U47" s="13" t="s">
        <v>0</v>
      </c>
      <c r="V47" s="9"/>
    </row>
    <row r="48" spans="1:22" s="2" customFormat="1" ht="12.75" x14ac:dyDescent="0.2">
      <c r="A48" s="14"/>
      <c r="B48" s="21"/>
      <c r="C48" s="45">
        <v>0.18</v>
      </c>
      <c r="D48" s="45">
        <v>0.18</v>
      </c>
      <c r="E48" s="45">
        <v>0.19</v>
      </c>
      <c r="F48" s="45">
        <v>0.2</v>
      </c>
      <c r="G48" s="45">
        <v>0.22</v>
      </c>
      <c r="H48" s="45">
        <v>0.33</v>
      </c>
      <c r="I48" s="45">
        <v>0.64</v>
      </c>
      <c r="J48" s="45">
        <v>0.95</v>
      </c>
      <c r="K48" s="45">
        <v>0.81</v>
      </c>
      <c r="L48" s="11"/>
      <c r="M48" s="120"/>
      <c r="N48" s="121"/>
      <c r="O48" s="121"/>
      <c r="P48" s="124" t="s">
        <v>4</v>
      </c>
      <c r="Q48" s="124"/>
      <c r="R48" s="124"/>
      <c r="S48" s="125">
        <f>MEDIAN(C47:K51)</f>
        <v>0.25</v>
      </c>
      <c r="T48" s="125"/>
      <c r="U48" s="15" t="s">
        <v>0</v>
      </c>
      <c r="V48" s="9"/>
    </row>
    <row r="49" spans="1:22" s="2" customFormat="1" ht="12.75" x14ac:dyDescent="0.2">
      <c r="A49" s="14"/>
      <c r="B49" s="21"/>
      <c r="C49" s="45">
        <v>0.28000000000000003</v>
      </c>
      <c r="D49" s="45">
        <v>0.23</v>
      </c>
      <c r="E49" s="45">
        <v>0.22</v>
      </c>
      <c r="F49" s="45">
        <v>0.22</v>
      </c>
      <c r="G49" s="45">
        <v>0.25</v>
      </c>
      <c r="H49" s="45">
        <v>0.44</v>
      </c>
      <c r="I49" s="45">
        <v>0.91</v>
      </c>
      <c r="J49" s="45">
        <v>1.81</v>
      </c>
      <c r="K49" s="45">
        <v>3.71</v>
      </c>
      <c r="L49" s="11"/>
      <c r="M49" s="120"/>
      <c r="N49" s="121"/>
      <c r="O49" s="121"/>
      <c r="P49" s="124" t="s">
        <v>5</v>
      </c>
      <c r="Q49" s="124"/>
      <c r="R49" s="124"/>
      <c r="S49" s="125">
        <f>SMALL(C47:K51,1)</f>
        <v>0.15</v>
      </c>
      <c r="T49" s="125"/>
      <c r="U49" s="15" t="s">
        <v>0</v>
      </c>
      <c r="V49" s="9"/>
    </row>
    <row r="50" spans="1:22" s="2" customFormat="1" ht="12.75" x14ac:dyDescent="0.2">
      <c r="A50" s="14"/>
      <c r="B50" s="21"/>
      <c r="C50" s="45">
        <v>0.22</v>
      </c>
      <c r="D50" s="45">
        <v>0.22</v>
      </c>
      <c r="E50" s="45">
        <v>0.23</v>
      </c>
      <c r="F50" s="45">
        <v>0.24</v>
      </c>
      <c r="G50" s="45">
        <v>0.27</v>
      </c>
      <c r="H50" s="45">
        <v>0.47</v>
      </c>
      <c r="I50" s="45">
        <v>1.01</v>
      </c>
      <c r="J50" s="45">
        <v>2.16</v>
      </c>
      <c r="K50" s="45">
        <v>4.99</v>
      </c>
      <c r="L50" s="11"/>
      <c r="M50" s="120"/>
      <c r="N50" s="121"/>
      <c r="O50" s="121"/>
      <c r="P50" s="124" t="s">
        <v>3</v>
      </c>
      <c r="Q50" s="124"/>
      <c r="R50" s="124"/>
      <c r="S50" s="125">
        <f>LARGE(C47:K51,1)</f>
        <v>4.99</v>
      </c>
      <c r="T50" s="125"/>
      <c r="U50" s="15" t="s">
        <v>0</v>
      </c>
      <c r="V50" s="9"/>
    </row>
    <row r="51" spans="1:22" s="2" customFormat="1" ht="12.75" x14ac:dyDescent="0.2">
      <c r="A51" s="14"/>
      <c r="B51" s="21"/>
      <c r="C51" s="45">
        <v>0.16</v>
      </c>
      <c r="D51" s="45">
        <v>0.17</v>
      </c>
      <c r="E51" s="45">
        <v>0.2</v>
      </c>
      <c r="F51" s="45">
        <v>0.23</v>
      </c>
      <c r="G51" s="45">
        <v>0.28000000000000003</v>
      </c>
      <c r="H51" s="45">
        <v>0.48</v>
      </c>
      <c r="I51" s="45">
        <v>0.97</v>
      </c>
      <c r="J51" s="45">
        <v>1.83</v>
      </c>
      <c r="K51" s="45">
        <v>3.46</v>
      </c>
      <c r="L51" s="11"/>
      <c r="M51" s="114" t="s">
        <v>2</v>
      </c>
      <c r="N51" s="115"/>
      <c r="O51" s="115"/>
      <c r="P51" s="122" t="s">
        <v>9</v>
      </c>
      <c r="Q51" s="122"/>
      <c r="R51" s="122"/>
      <c r="S51" s="123">
        <f>S49/S47</f>
        <v>0.21586184841701303</v>
      </c>
      <c r="T51" s="123"/>
      <c r="U51" s="13"/>
      <c r="V51" s="9"/>
    </row>
    <row r="52" spans="1:22" s="2" customFormat="1" x14ac:dyDescent="0.2">
      <c r="A52" s="109" t="s">
        <v>7</v>
      </c>
      <c r="B52" s="109"/>
      <c r="C52" s="12">
        <f t="shared" ref="C52:K52" si="4">AVERAGE(C47:C51)</f>
        <v>0.19800000000000001</v>
      </c>
      <c r="D52" s="12">
        <f t="shared" si="4"/>
        <v>0.192</v>
      </c>
      <c r="E52" s="12">
        <f t="shared" si="4"/>
        <v>0.20200000000000001</v>
      </c>
      <c r="F52" s="12">
        <f t="shared" si="4"/>
        <v>0.21400000000000002</v>
      </c>
      <c r="G52" s="12">
        <f t="shared" si="4"/>
        <v>0.24199999999999999</v>
      </c>
      <c r="H52" s="12">
        <f t="shared" si="4"/>
        <v>0.39600000000000002</v>
      </c>
      <c r="I52" s="12">
        <f t="shared" si="4"/>
        <v>0.77400000000000002</v>
      </c>
      <c r="J52" s="12">
        <f t="shared" si="4"/>
        <v>1.4100000000000001</v>
      </c>
      <c r="K52" s="12">
        <f t="shared" si="4"/>
        <v>2.6259999999999999</v>
      </c>
      <c r="L52" s="11"/>
      <c r="M52" s="116"/>
      <c r="N52" s="117"/>
      <c r="O52" s="117"/>
      <c r="P52" s="126" t="s">
        <v>10</v>
      </c>
      <c r="Q52" s="126"/>
      <c r="R52" s="126"/>
      <c r="S52" s="127">
        <f>S49/S50</f>
        <v>3.0060120240480961E-2</v>
      </c>
      <c r="T52" s="127"/>
      <c r="U52" s="16"/>
      <c r="V52" s="9"/>
    </row>
    <row r="53" spans="1:22" s="2" customFormat="1" ht="12.75" x14ac:dyDescent="0.2">
      <c r="A53" s="14"/>
      <c r="B53" s="21"/>
      <c r="C53" s="46"/>
      <c r="D53" s="46"/>
      <c r="E53" s="46"/>
      <c r="F53" s="46"/>
      <c r="G53" s="46"/>
      <c r="H53" s="46"/>
      <c r="I53" s="46"/>
      <c r="J53" s="46"/>
      <c r="K53" s="46"/>
      <c r="L53" s="11"/>
      <c r="M53" s="118" t="s">
        <v>8</v>
      </c>
      <c r="N53" s="119"/>
      <c r="O53" s="119"/>
      <c r="P53" s="119"/>
      <c r="Q53" s="119"/>
      <c r="R53" s="119"/>
      <c r="S53" s="127">
        <f>(COUNTIF(C47:K51,"&gt;2")/COUNT(C47:K51))*100</f>
        <v>8.8888888888888893</v>
      </c>
      <c r="T53" s="127"/>
      <c r="U53" s="16" t="s">
        <v>0</v>
      </c>
      <c r="V53" s="9"/>
    </row>
    <row r="54" spans="1:22" s="2" customFormat="1" x14ac:dyDescent="0.2">
      <c r="A54" s="9"/>
      <c r="B54" s="9"/>
      <c r="C54" s="42"/>
      <c r="D54" s="42"/>
      <c r="E54" s="42"/>
      <c r="F54" s="42"/>
      <c r="G54" s="42"/>
      <c r="H54" s="42"/>
      <c r="I54" s="42"/>
      <c r="J54" s="42"/>
      <c r="K54" s="42"/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8"/>
      <c r="B55" s="8"/>
      <c r="C55" s="42"/>
      <c r="D55" s="42"/>
      <c r="E55" s="42"/>
      <c r="F55" s="42"/>
      <c r="G55" s="42"/>
      <c r="H55" s="42"/>
      <c r="I55" s="42"/>
      <c r="J55" s="42"/>
      <c r="K55" s="42"/>
      <c r="L55" s="9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30</v>
      </c>
      <c r="B56" s="20">
        <v>6.62</v>
      </c>
      <c r="C56" s="43">
        <v>0.18</v>
      </c>
      <c r="D56" s="43">
        <v>0.19</v>
      </c>
      <c r="E56" s="43">
        <v>0.2</v>
      </c>
      <c r="F56" s="43">
        <v>0.21</v>
      </c>
      <c r="G56" s="43">
        <v>0.22</v>
      </c>
      <c r="H56" s="43">
        <v>0.28000000000000003</v>
      </c>
      <c r="I56" s="43">
        <v>0.36</v>
      </c>
      <c r="J56" s="43">
        <v>0.31</v>
      </c>
      <c r="K56" s="43">
        <v>0.15</v>
      </c>
      <c r="L56" s="11"/>
      <c r="M56" s="114" t="s">
        <v>6</v>
      </c>
      <c r="N56" s="115"/>
      <c r="O56" s="115"/>
      <c r="P56" s="122" t="s">
        <v>1</v>
      </c>
      <c r="Q56" s="122"/>
      <c r="R56" s="122"/>
      <c r="S56" s="123">
        <f>AVERAGE(C56:K60)</f>
        <v>0.73377777777777764</v>
      </c>
      <c r="T56" s="123"/>
      <c r="U56" s="13" t="s">
        <v>0</v>
      </c>
      <c r="V56" s="9"/>
    </row>
    <row r="57" spans="1:22" s="2" customFormat="1" ht="12.75" x14ac:dyDescent="0.2">
      <c r="A57" s="14"/>
      <c r="B57" s="20">
        <v>7.59</v>
      </c>
      <c r="C57" s="43">
        <v>0.21</v>
      </c>
      <c r="D57" s="43">
        <v>0.21</v>
      </c>
      <c r="E57" s="43">
        <v>0.23</v>
      </c>
      <c r="F57" s="43">
        <v>0.23</v>
      </c>
      <c r="G57" s="43">
        <v>0.25</v>
      </c>
      <c r="H57" s="43">
        <v>0.36</v>
      </c>
      <c r="I57" s="43">
        <v>0.67</v>
      </c>
      <c r="J57" s="43">
        <v>0.98</v>
      </c>
      <c r="K57" s="43">
        <v>0.81</v>
      </c>
      <c r="L57" s="11"/>
      <c r="M57" s="120"/>
      <c r="N57" s="121"/>
      <c r="O57" s="121"/>
      <c r="P57" s="124" t="s">
        <v>4</v>
      </c>
      <c r="Q57" s="124"/>
      <c r="R57" s="124"/>
      <c r="S57" s="125">
        <f>MEDIAN(C56:K60)</f>
        <v>0.28000000000000003</v>
      </c>
      <c r="T57" s="125"/>
      <c r="U57" s="15" t="s">
        <v>0</v>
      </c>
      <c r="V57" s="9"/>
    </row>
    <row r="58" spans="1:22" s="2" customFormat="1" ht="12.75" x14ac:dyDescent="0.2">
      <c r="A58" s="14"/>
      <c r="B58" s="20">
        <v>3.15</v>
      </c>
      <c r="C58" s="43">
        <v>0.33</v>
      </c>
      <c r="D58" s="43">
        <v>0.28000000000000003</v>
      </c>
      <c r="E58" s="43">
        <v>0.27</v>
      </c>
      <c r="F58" s="43">
        <v>0.26</v>
      </c>
      <c r="G58" s="43">
        <v>0.28999999999999998</v>
      </c>
      <c r="H58" s="43">
        <v>0.48</v>
      </c>
      <c r="I58" s="43">
        <v>0.95</v>
      </c>
      <c r="J58" s="43">
        <v>1.86</v>
      </c>
      <c r="K58" s="43">
        <v>3.77</v>
      </c>
      <c r="L58" s="11"/>
      <c r="M58" s="120"/>
      <c r="N58" s="121"/>
      <c r="O58" s="121"/>
      <c r="P58" s="124" t="s">
        <v>5</v>
      </c>
      <c r="Q58" s="124"/>
      <c r="R58" s="124"/>
      <c r="S58" s="125">
        <f>SMALL(C56:K60,1)</f>
        <v>0.15</v>
      </c>
      <c r="T58" s="125"/>
      <c r="U58" s="15" t="s">
        <v>0</v>
      </c>
      <c r="V58" s="9"/>
    </row>
    <row r="59" spans="1:22" s="2" customFormat="1" ht="12.75" x14ac:dyDescent="0.2">
      <c r="A59" s="14"/>
      <c r="B59" s="20">
        <v>0.5</v>
      </c>
      <c r="C59" s="43">
        <v>0.27</v>
      </c>
      <c r="D59" s="43">
        <v>0.27</v>
      </c>
      <c r="E59" s="43">
        <v>0.27</v>
      </c>
      <c r="F59" s="43">
        <v>0.28000000000000003</v>
      </c>
      <c r="G59" s="43">
        <v>0.31</v>
      </c>
      <c r="H59" s="43">
        <v>0.52</v>
      </c>
      <c r="I59" s="43">
        <v>1.06</v>
      </c>
      <c r="J59" s="43">
        <v>2.23</v>
      </c>
      <c r="K59" s="43">
        <v>5.08</v>
      </c>
      <c r="L59" s="11"/>
      <c r="M59" s="120"/>
      <c r="N59" s="121"/>
      <c r="O59" s="121"/>
      <c r="P59" s="124" t="s">
        <v>3</v>
      </c>
      <c r="Q59" s="124"/>
      <c r="R59" s="124"/>
      <c r="S59" s="125">
        <f>LARGE(C56:K60,1)</f>
        <v>5.08</v>
      </c>
      <c r="T59" s="125"/>
      <c r="U59" s="15" t="s">
        <v>0</v>
      </c>
      <c r="V59" s="9"/>
    </row>
    <row r="60" spans="1:22" s="2" customFormat="1" ht="12.75" x14ac:dyDescent="0.2">
      <c r="A60" s="14"/>
      <c r="B60" s="20">
        <v>4.95</v>
      </c>
      <c r="C60" s="43">
        <v>0.2</v>
      </c>
      <c r="D60" s="43">
        <v>0.21</v>
      </c>
      <c r="E60" s="43">
        <v>0.24</v>
      </c>
      <c r="F60" s="43">
        <v>0.28000000000000003</v>
      </c>
      <c r="G60" s="43">
        <v>0.32</v>
      </c>
      <c r="H60" s="43">
        <v>0.53</v>
      </c>
      <c r="I60" s="43">
        <v>1.02</v>
      </c>
      <c r="J60" s="43">
        <v>1.88</v>
      </c>
      <c r="K60" s="43">
        <v>3.51</v>
      </c>
      <c r="L60" s="11"/>
      <c r="M60" s="114" t="s">
        <v>2</v>
      </c>
      <c r="N60" s="115"/>
      <c r="O60" s="115"/>
      <c r="P60" s="122" t="s">
        <v>9</v>
      </c>
      <c r="Q60" s="122"/>
      <c r="R60" s="122"/>
      <c r="S60" s="123">
        <f>S58/S56</f>
        <v>0.20442156268927925</v>
      </c>
      <c r="T60" s="123"/>
      <c r="U60" s="13"/>
      <c r="V60" s="9"/>
    </row>
    <row r="61" spans="1:22" s="2" customFormat="1" x14ac:dyDescent="0.2">
      <c r="A61" s="109" t="s">
        <v>7</v>
      </c>
      <c r="B61" s="109"/>
      <c r="C61" s="12">
        <f t="shared" ref="C61:K61" si="5">AVERAGE(C56:C60)</f>
        <v>0.23799999999999999</v>
      </c>
      <c r="D61" s="12">
        <f t="shared" si="5"/>
        <v>0.23200000000000004</v>
      </c>
      <c r="E61" s="12">
        <f t="shared" si="5"/>
        <v>0.24199999999999999</v>
      </c>
      <c r="F61" s="12">
        <f t="shared" si="5"/>
        <v>0.252</v>
      </c>
      <c r="G61" s="12">
        <f t="shared" si="5"/>
        <v>0.27800000000000002</v>
      </c>
      <c r="H61" s="12">
        <f t="shared" si="5"/>
        <v>0.434</v>
      </c>
      <c r="I61" s="12">
        <f t="shared" si="5"/>
        <v>0.81200000000000006</v>
      </c>
      <c r="J61" s="12">
        <f t="shared" si="5"/>
        <v>1.4520000000000002</v>
      </c>
      <c r="K61" s="12">
        <f t="shared" si="5"/>
        <v>2.6640000000000001</v>
      </c>
      <c r="L61" s="11"/>
      <c r="M61" s="116"/>
      <c r="N61" s="117"/>
      <c r="O61" s="117"/>
      <c r="P61" s="126" t="s">
        <v>10</v>
      </c>
      <c r="Q61" s="126"/>
      <c r="R61" s="126"/>
      <c r="S61" s="127">
        <f>S58/S59</f>
        <v>2.952755905511811E-2</v>
      </c>
      <c r="T61" s="127"/>
      <c r="U61" s="16"/>
      <c r="V61" s="9"/>
    </row>
    <row r="62" spans="1:22" s="2" customFormat="1" ht="12.75" x14ac:dyDescent="0.2">
      <c r="A62" s="14"/>
      <c r="B62" s="20">
        <v>4.8899999999999997</v>
      </c>
      <c r="C62" s="35"/>
      <c r="D62" s="35"/>
      <c r="E62" s="35"/>
      <c r="F62" s="35"/>
      <c r="G62" s="35"/>
      <c r="H62" s="35"/>
      <c r="I62" s="35"/>
      <c r="J62" s="35"/>
      <c r="K62" s="35"/>
      <c r="L62" s="11"/>
      <c r="M62" s="118" t="s">
        <v>8</v>
      </c>
      <c r="N62" s="119"/>
      <c r="O62" s="119"/>
      <c r="P62" s="119"/>
      <c r="Q62" s="119"/>
      <c r="R62" s="119"/>
      <c r="S62" s="127">
        <f>(COUNTIF(C56:K60,"&gt;2")/COUNT(C56:K60))*100</f>
        <v>8.8888888888888893</v>
      </c>
      <c r="T62" s="127"/>
      <c r="U62" s="16" t="s">
        <v>0</v>
      </c>
      <c r="V62" s="9"/>
    </row>
    <row r="63" spans="1:22" s="2" customForma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</sheetData>
  <mergeCells count="91">
    <mergeCell ref="A17:B17"/>
    <mergeCell ref="N17:U17"/>
    <mergeCell ref="A18:C18"/>
    <mergeCell ref="N18:P18"/>
    <mergeCell ref="Q18:S18"/>
    <mergeCell ref="T18:U18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A25:B2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24:O25"/>
    <mergeCell ref="P24:R24"/>
    <mergeCell ref="S24:T24"/>
    <mergeCell ref="P25:R25"/>
    <mergeCell ref="S25:T25"/>
    <mergeCell ref="M26:R26"/>
    <mergeCell ref="S33:T33"/>
    <mergeCell ref="P34:R34"/>
    <mergeCell ref="S34:T34"/>
    <mergeCell ref="M35:R35"/>
    <mergeCell ref="S35:T35"/>
    <mergeCell ref="P43:R43"/>
    <mergeCell ref="S43:T43"/>
    <mergeCell ref="M44:R44"/>
    <mergeCell ref="S44:T44"/>
    <mergeCell ref="A34:B3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33:O34"/>
    <mergeCell ref="P33:R33"/>
    <mergeCell ref="S52:T52"/>
    <mergeCell ref="M53:R53"/>
    <mergeCell ref="S53:T53"/>
    <mergeCell ref="A43:B4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42:O43"/>
    <mergeCell ref="P42:R42"/>
    <mergeCell ref="S42:T42"/>
    <mergeCell ref="M62:R62"/>
    <mergeCell ref="S62:T62"/>
    <mergeCell ref="A52:B5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51:O52"/>
    <mergeCell ref="P51:R51"/>
    <mergeCell ref="S51:T51"/>
    <mergeCell ref="P52:R52"/>
    <mergeCell ref="A61:B61"/>
    <mergeCell ref="M60:O61"/>
    <mergeCell ref="P60:R60"/>
    <mergeCell ref="S60:T60"/>
    <mergeCell ref="P61:R61"/>
    <mergeCell ref="S61:T61"/>
  </mergeCells>
  <conditionalFormatting sqref="C20:K24 C29:K33 C38:K42 C47:K51 C56:K60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7" orientation="portrait" r:id="rId1"/>
  <headerFooter>
    <oddHeader>&amp;LRum 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topLeftCell="A40" zoomScaleNormal="100" zoomScaleSheetLayoutView="100" zoomScalePageLayoutView="70" workbookViewId="0">
      <selection activeCell="S62" sqref="S62:T62"/>
    </sheetView>
  </sheetViews>
  <sheetFormatPr defaultColWidth="0" defaultRowHeight="11.25" customHeight="1" zeroHeight="1" x14ac:dyDescent="0.2"/>
  <cols>
    <col min="1" max="1" width="6.42578125" style="4" customWidth="1"/>
    <col min="2" max="2" width="1" style="4" customWidth="1"/>
    <col min="3" max="10" width="5.28515625" style="5" bestFit="1" customWidth="1"/>
    <col min="11" max="11" width="4.85546875" style="5" bestFit="1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42578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11" t="s">
        <v>20</v>
      </c>
      <c r="B17" s="111"/>
      <c r="C17" s="27">
        <v>4.5</v>
      </c>
      <c r="D17" s="30">
        <f>C17+$D$18</f>
        <v>4</v>
      </c>
      <c r="E17" s="30">
        <f t="shared" ref="E17:K17" si="0">D17+$D$18</f>
        <v>3.5</v>
      </c>
      <c r="F17" s="30">
        <f t="shared" si="0"/>
        <v>3</v>
      </c>
      <c r="G17" s="30">
        <f t="shared" si="0"/>
        <v>2.5</v>
      </c>
      <c r="H17" s="30">
        <f t="shared" si="0"/>
        <v>2</v>
      </c>
      <c r="I17" s="30">
        <f t="shared" si="0"/>
        <v>1.5</v>
      </c>
      <c r="J17" s="30">
        <f t="shared" si="0"/>
        <v>1</v>
      </c>
      <c r="K17" s="30">
        <f t="shared" si="0"/>
        <v>0.5</v>
      </c>
      <c r="L17" s="33" t="s">
        <v>21</v>
      </c>
      <c r="M17" s="26" t="s">
        <v>11</v>
      </c>
      <c r="N17" s="110" t="s">
        <v>36</v>
      </c>
      <c r="O17" s="110"/>
      <c r="P17" s="110"/>
      <c r="Q17" s="110"/>
      <c r="R17" s="110"/>
      <c r="S17" s="110"/>
      <c r="T17" s="110"/>
      <c r="U17" s="110"/>
      <c r="V17" s="9"/>
    </row>
    <row r="18" spans="1:23" s="2" customFormat="1" x14ac:dyDescent="0.2">
      <c r="A18" s="132" t="s">
        <v>19</v>
      </c>
      <c r="B18" s="132"/>
      <c r="C18" s="132"/>
      <c r="D18" s="25">
        <v>-0.5</v>
      </c>
      <c r="E18" s="31" t="s">
        <v>16</v>
      </c>
      <c r="F18" s="22"/>
      <c r="G18" s="22"/>
      <c r="H18" s="22"/>
      <c r="I18" s="22"/>
      <c r="J18" s="22"/>
      <c r="K18" s="22"/>
      <c r="L18" s="22"/>
      <c r="M18" s="32" t="s">
        <v>17</v>
      </c>
      <c r="N18" s="110" t="s">
        <v>22</v>
      </c>
      <c r="O18" s="110"/>
      <c r="P18" s="110"/>
      <c r="Q18" s="113" t="s">
        <v>18</v>
      </c>
      <c r="R18" s="113"/>
      <c r="S18" s="113"/>
      <c r="T18" s="110" t="s">
        <v>15</v>
      </c>
      <c r="U18" s="110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26</v>
      </c>
      <c r="B20" s="19"/>
      <c r="C20" s="43">
        <v>0.08</v>
      </c>
      <c r="D20" s="43">
        <v>0.09</v>
      </c>
      <c r="E20" s="43">
        <v>0.11</v>
      </c>
      <c r="F20" s="43">
        <v>0.13</v>
      </c>
      <c r="G20" s="43">
        <v>0.17</v>
      </c>
      <c r="H20" s="43">
        <v>0.35</v>
      </c>
      <c r="I20" s="43">
        <v>0.83</v>
      </c>
      <c r="J20" s="43">
        <v>1.63</v>
      </c>
      <c r="K20" s="43">
        <v>2.87</v>
      </c>
      <c r="L20" s="11"/>
      <c r="M20" s="114" t="s">
        <v>6</v>
      </c>
      <c r="N20" s="115"/>
      <c r="O20" s="115"/>
      <c r="P20" s="122" t="s">
        <v>1</v>
      </c>
      <c r="Q20" s="122"/>
      <c r="R20" s="122"/>
      <c r="S20" s="123">
        <f>AVERAGE(C20:K24)</f>
        <v>0.63222222222222224</v>
      </c>
      <c r="T20" s="123"/>
      <c r="U20" s="13" t="s">
        <v>0</v>
      </c>
      <c r="V20" s="9"/>
    </row>
    <row r="21" spans="1:23" s="2" customFormat="1" ht="12.75" x14ac:dyDescent="0.2">
      <c r="A21" s="14"/>
      <c r="B21" s="21"/>
      <c r="C21" s="43">
        <v>0.09</v>
      </c>
      <c r="D21" s="43">
        <v>0.11</v>
      </c>
      <c r="E21" s="43">
        <v>0.12</v>
      </c>
      <c r="F21" s="43">
        <v>0.13</v>
      </c>
      <c r="G21" s="43">
        <v>0.17</v>
      </c>
      <c r="H21" s="43">
        <v>0.37</v>
      </c>
      <c r="I21" s="43">
        <v>0.92</v>
      </c>
      <c r="J21" s="43">
        <v>2</v>
      </c>
      <c r="K21" s="43">
        <v>4.72</v>
      </c>
      <c r="L21" s="11"/>
      <c r="M21" s="120"/>
      <c r="N21" s="121"/>
      <c r="O21" s="121"/>
      <c r="P21" s="124" t="s">
        <v>4</v>
      </c>
      <c r="Q21" s="124"/>
      <c r="R21" s="124"/>
      <c r="S21" s="125">
        <f>MEDIAN(C20:K24)</f>
        <v>0.17</v>
      </c>
      <c r="T21" s="125"/>
      <c r="U21" s="15" t="s">
        <v>0</v>
      </c>
      <c r="V21" s="9"/>
    </row>
    <row r="22" spans="1:23" s="2" customFormat="1" ht="12.75" x14ac:dyDescent="0.2">
      <c r="A22" s="14"/>
      <c r="B22" s="21"/>
      <c r="C22" s="43">
        <v>0.12</v>
      </c>
      <c r="D22" s="43">
        <v>0.12</v>
      </c>
      <c r="E22" s="43">
        <v>0.12</v>
      </c>
      <c r="F22" s="43">
        <v>0.14000000000000001</v>
      </c>
      <c r="G22" s="43">
        <v>0.17</v>
      </c>
      <c r="H22" s="43">
        <v>0.36</v>
      </c>
      <c r="I22" s="43">
        <v>0.86</v>
      </c>
      <c r="J22" s="43">
        <v>1.79</v>
      </c>
      <c r="K22" s="43">
        <v>4.05</v>
      </c>
      <c r="L22" s="11"/>
      <c r="M22" s="120"/>
      <c r="N22" s="121"/>
      <c r="O22" s="121"/>
      <c r="P22" s="124" t="s">
        <v>5</v>
      </c>
      <c r="Q22" s="124"/>
      <c r="R22" s="124"/>
      <c r="S22" s="125">
        <f>SMALL(C20:K24,1)</f>
        <v>0.08</v>
      </c>
      <c r="T22" s="125"/>
      <c r="U22" s="15" t="s">
        <v>0</v>
      </c>
      <c r="V22" s="9"/>
    </row>
    <row r="23" spans="1:23" s="2" customFormat="1" ht="12.75" x14ac:dyDescent="0.2">
      <c r="A23" s="14"/>
      <c r="B23" s="21"/>
      <c r="C23" s="43">
        <v>0.1</v>
      </c>
      <c r="D23" s="43">
        <v>0.11</v>
      </c>
      <c r="E23" s="43">
        <v>0.12</v>
      </c>
      <c r="F23" s="43">
        <v>0.13</v>
      </c>
      <c r="G23" s="43">
        <v>0.16</v>
      </c>
      <c r="H23" s="43">
        <v>0.31</v>
      </c>
      <c r="I23" s="43">
        <v>0.64</v>
      </c>
      <c r="J23" s="43">
        <v>1.1000000000000001</v>
      </c>
      <c r="K23" s="43">
        <v>1.29</v>
      </c>
      <c r="L23" s="11"/>
      <c r="M23" s="120"/>
      <c r="N23" s="121"/>
      <c r="O23" s="121"/>
      <c r="P23" s="124" t="s">
        <v>3</v>
      </c>
      <c r="Q23" s="124"/>
      <c r="R23" s="124"/>
      <c r="S23" s="125">
        <f>LARGE(C20:K24,1)</f>
        <v>4.72</v>
      </c>
      <c r="T23" s="125"/>
      <c r="U23" s="15" t="s">
        <v>0</v>
      </c>
      <c r="V23" s="9"/>
    </row>
    <row r="24" spans="1:23" s="2" customFormat="1" ht="12.75" x14ac:dyDescent="0.2">
      <c r="A24" s="14"/>
      <c r="B24" s="21"/>
      <c r="C24" s="43">
        <v>0.08</v>
      </c>
      <c r="D24" s="43">
        <v>0.09</v>
      </c>
      <c r="E24" s="43">
        <v>0.1</v>
      </c>
      <c r="F24" s="43">
        <v>0.12</v>
      </c>
      <c r="G24" s="43">
        <v>0.15</v>
      </c>
      <c r="H24" s="43">
        <v>0.25</v>
      </c>
      <c r="I24" s="43">
        <v>0.39</v>
      </c>
      <c r="J24" s="43">
        <v>0.41</v>
      </c>
      <c r="K24" s="43">
        <v>0.28000000000000003</v>
      </c>
      <c r="L24" s="11"/>
      <c r="M24" s="114" t="s">
        <v>2</v>
      </c>
      <c r="N24" s="115"/>
      <c r="O24" s="115"/>
      <c r="P24" s="122" t="s">
        <v>9</v>
      </c>
      <c r="Q24" s="122"/>
      <c r="R24" s="122"/>
      <c r="S24" s="123">
        <f>S22/S20</f>
        <v>0.1265377855887522</v>
      </c>
      <c r="T24" s="123"/>
      <c r="U24" s="13"/>
      <c r="V24" s="9"/>
    </row>
    <row r="25" spans="1:23" s="2" customFormat="1" x14ac:dyDescent="0.2">
      <c r="A25" s="109" t="s">
        <v>7</v>
      </c>
      <c r="B25" s="109"/>
      <c r="C25" s="12">
        <f>AVERAGE(C20:C24)</f>
        <v>9.4E-2</v>
      </c>
      <c r="D25" s="12">
        <f t="shared" ref="D25:K25" si="1">AVERAGE(D20:D24)</f>
        <v>0.10400000000000001</v>
      </c>
      <c r="E25" s="12">
        <f t="shared" si="1"/>
        <v>0.11399999999999999</v>
      </c>
      <c r="F25" s="12">
        <f t="shared" si="1"/>
        <v>0.13</v>
      </c>
      <c r="G25" s="12">
        <f t="shared" si="1"/>
        <v>0.16400000000000001</v>
      </c>
      <c r="H25" s="12">
        <f t="shared" si="1"/>
        <v>0.32800000000000001</v>
      </c>
      <c r="I25" s="12">
        <f t="shared" si="1"/>
        <v>0.72799999999999998</v>
      </c>
      <c r="J25" s="12">
        <f t="shared" si="1"/>
        <v>1.3859999999999999</v>
      </c>
      <c r="K25" s="12">
        <f t="shared" si="1"/>
        <v>2.6419999999999999</v>
      </c>
      <c r="L25" s="11"/>
      <c r="M25" s="116"/>
      <c r="N25" s="117"/>
      <c r="O25" s="117"/>
      <c r="P25" s="126" t="s">
        <v>10</v>
      </c>
      <c r="Q25" s="126"/>
      <c r="R25" s="126"/>
      <c r="S25" s="127">
        <f>S22/S23</f>
        <v>1.6949152542372881E-2</v>
      </c>
      <c r="T25" s="127"/>
      <c r="U25" s="16"/>
      <c r="V25" s="9"/>
    </row>
    <row r="26" spans="1:23" s="2" customFormat="1" ht="12.75" x14ac:dyDescent="0.2">
      <c r="A26" s="14"/>
      <c r="B26" s="21"/>
      <c r="C26" s="44"/>
      <c r="D26" s="44"/>
      <c r="E26" s="44"/>
      <c r="F26" s="44"/>
      <c r="G26" s="44"/>
      <c r="H26" s="44"/>
      <c r="I26" s="44"/>
      <c r="J26" s="44"/>
      <c r="K26" s="44"/>
      <c r="L26" s="11"/>
      <c r="M26" s="118" t="s">
        <v>8</v>
      </c>
      <c r="N26" s="119"/>
      <c r="O26" s="119"/>
      <c r="P26" s="119"/>
      <c r="Q26" s="119"/>
      <c r="R26" s="119"/>
      <c r="S26" s="127">
        <f>(COUNTIF(C20:K24,"&gt;2")/COUNT(C20:K24))*100</f>
        <v>6.666666666666667</v>
      </c>
      <c r="T26" s="127"/>
      <c r="U26" s="16" t="s">
        <v>0</v>
      </c>
      <c r="V26" s="9"/>
    </row>
    <row r="27" spans="1:23" s="2" customFormat="1" x14ac:dyDescent="0.2">
      <c r="C27" s="42"/>
      <c r="D27" s="42"/>
      <c r="E27" s="42"/>
      <c r="F27" s="42"/>
      <c r="G27" s="42"/>
      <c r="H27" s="42"/>
      <c r="I27" s="42"/>
      <c r="J27" s="42"/>
      <c r="K27" s="42"/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C28" s="42"/>
      <c r="D28" s="42"/>
      <c r="E28" s="42"/>
      <c r="F28" s="42"/>
      <c r="G28" s="42"/>
      <c r="H28" s="42"/>
      <c r="I28" s="42"/>
      <c r="J28" s="42"/>
      <c r="K28" s="42"/>
      <c r="L28" s="17"/>
      <c r="M28" s="9"/>
      <c r="N28" s="9"/>
      <c r="O28" s="9"/>
      <c r="P28" s="9"/>
      <c r="Q28" s="9"/>
      <c r="R28" s="9"/>
      <c r="S28" s="8"/>
      <c r="T28" s="8"/>
      <c r="U28" s="9"/>
      <c r="V28" s="9"/>
      <c r="W28" s="3"/>
    </row>
    <row r="29" spans="1:23" s="2" customFormat="1" x14ac:dyDescent="0.2">
      <c r="A29" s="10" t="s">
        <v>27</v>
      </c>
      <c r="B29" s="19"/>
      <c r="C29" s="41">
        <v>0.09</v>
      </c>
      <c r="D29" s="41">
        <v>0.1</v>
      </c>
      <c r="E29" s="41">
        <v>0.12</v>
      </c>
      <c r="F29" s="41">
        <v>0.15</v>
      </c>
      <c r="G29" s="41">
        <v>0.19</v>
      </c>
      <c r="H29" s="41">
        <v>0.37</v>
      </c>
      <c r="I29" s="41">
        <v>0.85</v>
      </c>
      <c r="J29" s="41">
        <v>1.64</v>
      </c>
      <c r="K29" s="41">
        <v>2.87</v>
      </c>
      <c r="L29" s="11"/>
      <c r="M29" s="114" t="s">
        <v>6</v>
      </c>
      <c r="N29" s="115"/>
      <c r="O29" s="115"/>
      <c r="P29" s="122" t="s">
        <v>1</v>
      </c>
      <c r="Q29" s="122"/>
      <c r="R29" s="122"/>
      <c r="S29" s="123">
        <f>AVERAGE(C29:K33)</f>
        <v>0.64644444444444449</v>
      </c>
      <c r="T29" s="123"/>
      <c r="U29" s="13" t="s">
        <v>0</v>
      </c>
      <c r="V29" s="9"/>
    </row>
    <row r="30" spans="1:23" s="2" customFormat="1" ht="12.75" x14ac:dyDescent="0.2">
      <c r="A30" s="14"/>
      <c r="B30" s="21"/>
      <c r="C30" s="41">
        <v>0.1</v>
      </c>
      <c r="D30" s="41">
        <v>0.13</v>
      </c>
      <c r="E30" s="41">
        <v>0.14000000000000001</v>
      </c>
      <c r="F30" s="41">
        <v>0.16</v>
      </c>
      <c r="G30" s="41">
        <v>0.19</v>
      </c>
      <c r="H30" s="41">
        <v>0.4</v>
      </c>
      <c r="I30" s="41">
        <v>0.94</v>
      </c>
      <c r="J30" s="41">
        <v>2.0299999999999998</v>
      </c>
      <c r="K30" s="41">
        <v>4.76</v>
      </c>
      <c r="L30" s="11"/>
      <c r="M30" s="120"/>
      <c r="N30" s="121"/>
      <c r="O30" s="121"/>
      <c r="P30" s="124" t="s">
        <v>4</v>
      </c>
      <c r="Q30" s="124"/>
      <c r="R30" s="124"/>
      <c r="S30" s="125">
        <f>MEDIAN(C29:K33)</f>
        <v>0.19</v>
      </c>
      <c r="T30" s="125"/>
      <c r="U30" s="15" t="s">
        <v>0</v>
      </c>
      <c r="V30" s="9"/>
    </row>
    <row r="31" spans="1:23" s="2" customFormat="1" ht="12.75" x14ac:dyDescent="0.2">
      <c r="A31" s="14"/>
      <c r="B31" s="21"/>
      <c r="C31" s="41">
        <v>0.15</v>
      </c>
      <c r="D31" s="41">
        <v>0.15</v>
      </c>
      <c r="E31" s="41">
        <v>0.15</v>
      </c>
      <c r="F31" s="41">
        <v>0.16</v>
      </c>
      <c r="G31" s="41">
        <v>0.19</v>
      </c>
      <c r="H31" s="41">
        <v>0.37</v>
      </c>
      <c r="I31" s="41">
        <v>0.88</v>
      </c>
      <c r="J31" s="41">
        <v>1.81</v>
      </c>
      <c r="K31" s="41">
        <v>4.08</v>
      </c>
      <c r="L31" s="11"/>
      <c r="M31" s="120"/>
      <c r="N31" s="121"/>
      <c r="O31" s="121"/>
      <c r="P31" s="124" t="s">
        <v>5</v>
      </c>
      <c r="Q31" s="124"/>
      <c r="R31" s="124"/>
      <c r="S31" s="125">
        <f>SMALL(C29:K33,1)</f>
        <v>0.09</v>
      </c>
      <c r="T31" s="125"/>
      <c r="U31" s="15" t="s">
        <v>0</v>
      </c>
      <c r="V31" s="9"/>
    </row>
    <row r="32" spans="1:23" s="2" customFormat="1" ht="12.75" x14ac:dyDescent="0.2">
      <c r="A32" s="14"/>
      <c r="B32" s="21"/>
      <c r="C32" s="41">
        <v>0.13</v>
      </c>
      <c r="D32" s="41">
        <v>0.13</v>
      </c>
      <c r="E32" s="41">
        <v>0.14000000000000001</v>
      </c>
      <c r="F32" s="41">
        <v>0.15</v>
      </c>
      <c r="G32" s="41">
        <v>0.18</v>
      </c>
      <c r="H32" s="41">
        <v>0.32</v>
      </c>
      <c r="I32" s="41">
        <v>0.64</v>
      </c>
      <c r="J32" s="41">
        <v>1.1000000000000001</v>
      </c>
      <c r="K32" s="41">
        <v>1.27</v>
      </c>
      <c r="L32" s="11"/>
      <c r="M32" s="120"/>
      <c r="N32" s="121"/>
      <c r="O32" s="121"/>
      <c r="P32" s="124" t="s">
        <v>3</v>
      </c>
      <c r="Q32" s="124"/>
      <c r="R32" s="124"/>
      <c r="S32" s="125">
        <f>LARGE(C29:K33,1)</f>
        <v>4.76</v>
      </c>
      <c r="T32" s="125"/>
      <c r="U32" s="15" t="s">
        <v>0</v>
      </c>
      <c r="V32" s="9"/>
    </row>
    <row r="33" spans="1:22" s="2" customFormat="1" ht="12.75" x14ac:dyDescent="0.2">
      <c r="A33" s="14"/>
      <c r="B33" s="21"/>
      <c r="C33" s="41">
        <v>0.09</v>
      </c>
      <c r="D33" s="41">
        <v>0.1</v>
      </c>
      <c r="E33" s="41">
        <v>0.11</v>
      </c>
      <c r="F33" s="41">
        <v>0.13</v>
      </c>
      <c r="G33" s="41">
        <v>0.16</v>
      </c>
      <c r="H33" s="41">
        <v>0.25</v>
      </c>
      <c r="I33" s="41">
        <v>0.38</v>
      </c>
      <c r="J33" s="41">
        <v>0.39</v>
      </c>
      <c r="K33" s="41">
        <v>0.25</v>
      </c>
      <c r="L33" s="11"/>
      <c r="M33" s="114" t="s">
        <v>2</v>
      </c>
      <c r="N33" s="115"/>
      <c r="O33" s="115"/>
      <c r="P33" s="122" t="s">
        <v>9</v>
      </c>
      <c r="Q33" s="122"/>
      <c r="R33" s="122"/>
      <c r="S33" s="123">
        <f>S31/S29</f>
        <v>0.13922310072189756</v>
      </c>
      <c r="T33" s="123"/>
      <c r="U33" s="13"/>
      <c r="V33" s="9"/>
    </row>
    <row r="34" spans="1:22" s="2" customFormat="1" x14ac:dyDescent="0.2">
      <c r="A34" s="109" t="s">
        <v>7</v>
      </c>
      <c r="B34" s="109"/>
      <c r="C34" s="12">
        <f>AVERAGE(C29:C33)</f>
        <v>0.11199999999999999</v>
      </c>
      <c r="D34" s="12">
        <f t="shared" ref="D34:K34" si="2">AVERAGE(D29:D33)</f>
        <v>0.122</v>
      </c>
      <c r="E34" s="12">
        <f t="shared" si="2"/>
        <v>0.13200000000000001</v>
      </c>
      <c r="F34" s="12">
        <f t="shared" si="2"/>
        <v>0.15</v>
      </c>
      <c r="G34" s="12">
        <f t="shared" si="2"/>
        <v>0.182</v>
      </c>
      <c r="H34" s="12">
        <f t="shared" si="2"/>
        <v>0.34200000000000003</v>
      </c>
      <c r="I34" s="12">
        <f t="shared" si="2"/>
        <v>0.73799999999999999</v>
      </c>
      <c r="J34" s="12">
        <f t="shared" si="2"/>
        <v>1.3939999999999999</v>
      </c>
      <c r="K34" s="12">
        <f t="shared" si="2"/>
        <v>2.6459999999999999</v>
      </c>
      <c r="L34" s="11"/>
      <c r="M34" s="116"/>
      <c r="N34" s="117"/>
      <c r="O34" s="117"/>
      <c r="P34" s="126" t="s">
        <v>10</v>
      </c>
      <c r="Q34" s="126"/>
      <c r="R34" s="126"/>
      <c r="S34" s="127">
        <f>S31/S32</f>
        <v>1.8907563025210083E-2</v>
      </c>
      <c r="T34" s="127"/>
      <c r="U34" s="16"/>
      <c r="V34" s="9"/>
    </row>
    <row r="35" spans="1:22" s="2" customFormat="1" ht="12.75" x14ac:dyDescent="0.2">
      <c r="A35" s="14"/>
      <c r="B35" s="21"/>
      <c r="C35" s="44"/>
      <c r="D35" s="44"/>
      <c r="E35" s="44"/>
      <c r="F35" s="44"/>
      <c r="G35" s="44"/>
      <c r="H35" s="44"/>
      <c r="I35" s="44"/>
      <c r="J35" s="44"/>
      <c r="K35" s="44"/>
      <c r="L35" s="11"/>
      <c r="M35" s="118" t="s">
        <v>8</v>
      </c>
      <c r="N35" s="119"/>
      <c r="O35" s="119"/>
      <c r="P35" s="119"/>
      <c r="Q35" s="119"/>
      <c r="R35" s="119"/>
      <c r="S35" s="127">
        <f>(COUNTIF(C29:K33,"&gt;2")/COUNT(C29:K33))*100</f>
        <v>8.8888888888888893</v>
      </c>
      <c r="T35" s="127"/>
      <c r="U35" s="16" t="s">
        <v>0</v>
      </c>
      <c r="V35" s="9"/>
    </row>
    <row r="36" spans="1:22" s="2" customFormat="1" x14ac:dyDescent="0.2">
      <c r="A36" s="9"/>
      <c r="B36" s="9"/>
      <c r="C36" s="42"/>
      <c r="D36" s="42"/>
      <c r="E36" s="42"/>
      <c r="F36" s="42"/>
      <c r="G36" s="42"/>
      <c r="H36" s="42"/>
      <c r="I36" s="42"/>
      <c r="J36" s="42"/>
      <c r="K36" s="42"/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9"/>
      <c r="B37" s="9"/>
      <c r="C37" s="42"/>
      <c r="D37" s="42"/>
      <c r="E37" s="42"/>
      <c r="F37" s="42"/>
      <c r="G37" s="42"/>
      <c r="H37" s="42"/>
      <c r="I37" s="42"/>
      <c r="J37" s="42"/>
      <c r="K37" s="42"/>
      <c r="L37" s="17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28</v>
      </c>
      <c r="B38" s="19"/>
      <c r="C38" s="41">
        <v>0.14000000000000001</v>
      </c>
      <c r="D38" s="41">
        <v>0.15</v>
      </c>
      <c r="E38" s="41">
        <v>0.18</v>
      </c>
      <c r="F38" s="41">
        <v>0.21</v>
      </c>
      <c r="G38" s="41">
        <v>0.26</v>
      </c>
      <c r="H38" s="41">
        <v>0.47</v>
      </c>
      <c r="I38" s="41">
        <v>0.97</v>
      </c>
      <c r="J38" s="41">
        <v>1.78</v>
      </c>
      <c r="K38" s="41">
        <v>3.01</v>
      </c>
      <c r="L38" s="11"/>
      <c r="M38" s="114" t="s">
        <v>6</v>
      </c>
      <c r="N38" s="115"/>
      <c r="O38" s="115"/>
      <c r="P38" s="122" t="s">
        <v>1</v>
      </c>
      <c r="Q38" s="122"/>
      <c r="R38" s="122"/>
      <c r="S38" s="123">
        <f>AVERAGE(C38:K42)</f>
        <v>0.72666666666666657</v>
      </c>
      <c r="T38" s="123"/>
      <c r="U38" s="13" t="s">
        <v>0</v>
      </c>
      <c r="V38" s="9"/>
    </row>
    <row r="39" spans="1:22" s="2" customFormat="1" ht="12.75" x14ac:dyDescent="0.2">
      <c r="A39" s="14"/>
      <c r="B39" s="21"/>
      <c r="C39" s="41">
        <v>0.15</v>
      </c>
      <c r="D39" s="41">
        <v>0.18</v>
      </c>
      <c r="E39" s="41">
        <v>0.2</v>
      </c>
      <c r="F39" s="41">
        <v>0.23</v>
      </c>
      <c r="G39" s="41">
        <v>0.27</v>
      </c>
      <c r="H39" s="41">
        <v>0.49</v>
      </c>
      <c r="I39" s="41">
        <v>1.05</v>
      </c>
      <c r="J39" s="41">
        <v>2.17</v>
      </c>
      <c r="K39" s="41">
        <v>4.93</v>
      </c>
      <c r="L39" s="11"/>
      <c r="M39" s="120"/>
      <c r="N39" s="121"/>
      <c r="O39" s="121"/>
      <c r="P39" s="124" t="s">
        <v>4</v>
      </c>
      <c r="Q39" s="124"/>
      <c r="R39" s="124"/>
      <c r="S39" s="125">
        <f>MEDIAN(C38:K42)</f>
        <v>0.26</v>
      </c>
      <c r="T39" s="125"/>
      <c r="U39" s="15" t="s">
        <v>0</v>
      </c>
      <c r="V39" s="9"/>
    </row>
    <row r="40" spans="1:22" s="2" customFormat="1" ht="12.75" x14ac:dyDescent="0.2">
      <c r="A40" s="14"/>
      <c r="B40" s="21"/>
      <c r="C40" s="41">
        <v>0.23</v>
      </c>
      <c r="D40" s="41">
        <v>0.22</v>
      </c>
      <c r="E40" s="41">
        <v>0.23</v>
      </c>
      <c r="F40" s="41">
        <v>0.24</v>
      </c>
      <c r="G40" s="41">
        <v>0.27</v>
      </c>
      <c r="H40" s="41">
        <v>0.46</v>
      </c>
      <c r="I40" s="41">
        <v>0.99</v>
      </c>
      <c r="J40" s="41">
        <v>1.93</v>
      </c>
      <c r="K40" s="41">
        <v>4.22</v>
      </c>
      <c r="L40" s="11"/>
      <c r="M40" s="120"/>
      <c r="N40" s="121"/>
      <c r="O40" s="121"/>
      <c r="P40" s="124" t="s">
        <v>5</v>
      </c>
      <c r="Q40" s="124"/>
      <c r="R40" s="124"/>
      <c r="S40" s="125">
        <f>SMALL(C38:K42,1)</f>
        <v>0.14000000000000001</v>
      </c>
      <c r="T40" s="125"/>
      <c r="U40" s="15" t="s">
        <v>0</v>
      </c>
      <c r="V40" s="9"/>
    </row>
    <row r="41" spans="1:22" s="2" customFormat="1" ht="12.75" x14ac:dyDescent="0.2">
      <c r="A41" s="14"/>
      <c r="B41" s="21"/>
      <c r="C41" s="41">
        <v>0.19</v>
      </c>
      <c r="D41" s="41">
        <v>0.19</v>
      </c>
      <c r="E41" s="41">
        <v>0.2</v>
      </c>
      <c r="F41" s="41">
        <v>0.22</v>
      </c>
      <c r="G41" s="41">
        <v>0.25</v>
      </c>
      <c r="H41" s="41">
        <v>0.4</v>
      </c>
      <c r="I41" s="41">
        <v>0.73</v>
      </c>
      <c r="J41" s="41">
        <v>1.18</v>
      </c>
      <c r="K41" s="41">
        <v>1.34</v>
      </c>
      <c r="L41" s="11"/>
      <c r="M41" s="120"/>
      <c r="N41" s="121"/>
      <c r="O41" s="121"/>
      <c r="P41" s="124" t="s">
        <v>3</v>
      </c>
      <c r="Q41" s="124"/>
      <c r="R41" s="124"/>
      <c r="S41" s="125">
        <f>LARGE(C38:K42,1)</f>
        <v>4.93</v>
      </c>
      <c r="T41" s="125"/>
      <c r="U41" s="15" t="s">
        <v>0</v>
      </c>
      <c r="V41" s="9"/>
    </row>
    <row r="42" spans="1:22" s="2" customFormat="1" ht="12.75" x14ac:dyDescent="0.2">
      <c r="A42" s="14"/>
      <c r="B42" s="21"/>
      <c r="C42" s="41">
        <v>0.14000000000000001</v>
      </c>
      <c r="D42" s="41">
        <v>0.15</v>
      </c>
      <c r="E42" s="41">
        <v>0.17</v>
      </c>
      <c r="F42" s="41">
        <v>0.19</v>
      </c>
      <c r="G42" s="41">
        <v>0.23</v>
      </c>
      <c r="H42" s="41">
        <v>0.31</v>
      </c>
      <c r="I42" s="41">
        <v>0.44</v>
      </c>
      <c r="J42" s="41">
        <v>0.44</v>
      </c>
      <c r="K42" s="41">
        <v>0.3</v>
      </c>
      <c r="L42" s="11"/>
      <c r="M42" s="114" t="s">
        <v>2</v>
      </c>
      <c r="N42" s="115"/>
      <c r="O42" s="115"/>
      <c r="P42" s="122" t="s">
        <v>9</v>
      </c>
      <c r="Q42" s="122"/>
      <c r="R42" s="122"/>
      <c r="S42" s="123">
        <f>S40/S38</f>
        <v>0.19266055045871563</v>
      </c>
      <c r="T42" s="123"/>
      <c r="U42" s="13"/>
      <c r="V42" s="9"/>
    </row>
    <row r="43" spans="1:22" s="2" customFormat="1" x14ac:dyDescent="0.2">
      <c r="A43" s="109" t="s">
        <v>7</v>
      </c>
      <c r="B43" s="109"/>
      <c r="C43" s="12">
        <f t="shared" ref="C43:J43" si="3">AVERAGE(C38:C42)</f>
        <v>0.16999999999999998</v>
      </c>
      <c r="D43" s="12">
        <f t="shared" si="3"/>
        <v>0.17799999999999999</v>
      </c>
      <c r="E43" s="12">
        <f t="shared" si="3"/>
        <v>0.19600000000000001</v>
      </c>
      <c r="F43" s="12">
        <f t="shared" si="3"/>
        <v>0.21799999999999997</v>
      </c>
      <c r="G43" s="12">
        <f t="shared" si="3"/>
        <v>0.25600000000000001</v>
      </c>
      <c r="H43" s="12">
        <f t="shared" si="3"/>
        <v>0.42599999999999999</v>
      </c>
      <c r="I43" s="12">
        <f t="shared" si="3"/>
        <v>0.83599999999999997</v>
      </c>
      <c r="J43" s="12">
        <f t="shared" si="3"/>
        <v>1.5</v>
      </c>
      <c r="K43" s="12">
        <f>AVERAGE(K38:K42)</f>
        <v>2.7600000000000002</v>
      </c>
      <c r="L43" s="11"/>
      <c r="M43" s="116"/>
      <c r="N43" s="117"/>
      <c r="O43" s="117"/>
      <c r="P43" s="126" t="s">
        <v>10</v>
      </c>
      <c r="Q43" s="126"/>
      <c r="R43" s="126"/>
      <c r="S43" s="127">
        <f>S40/S41</f>
        <v>2.8397565922920896E-2</v>
      </c>
      <c r="T43" s="127"/>
      <c r="U43" s="16"/>
      <c r="V43" s="9"/>
    </row>
    <row r="44" spans="1:22" s="2" customFormat="1" ht="12.75" x14ac:dyDescent="0.2">
      <c r="A44" s="14"/>
      <c r="B44" s="21"/>
      <c r="C44" s="44"/>
      <c r="D44" s="44"/>
      <c r="E44" s="44"/>
      <c r="F44" s="44"/>
      <c r="G44" s="44"/>
      <c r="H44" s="44"/>
      <c r="I44" s="44"/>
      <c r="J44" s="44"/>
      <c r="K44" s="44"/>
      <c r="L44" s="11"/>
      <c r="M44" s="118" t="s">
        <v>8</v>
      </c>
      <c r="N44" s="119"/>
      <c r="O44" s="119"/>
      <c r="P44" s="119"/>
      <c r="Q44" s="119"/>
      <c r="R44" s="119"/>
      <c r="S44" s="127">
        <f>(COUNTIF(C38:K42,"&gt;2")/COUNT(C38:K42))*100</f>
        <v>8.8888888888888893</v>
      </c>
      <c r="T44" s="127"/>
      <c r="U44" s="16" t="s">
        <v>0</v>
      </c>
      <c r="V44" s="9"/>
    </row>
    <row r="45" spans="1:22" s="2" customFormat="1" x14ac:dyDescent="0.2">
      <c r="A45" s="9"/>
      <c r="B45" s="9"/>
      <c r="C45" s="42"/>
      <c r="D45" s="42"/>
      <c r="E45" s="42"/>
      <c r="F45" s="42"/>
      <c r="G45" s="42"/>
      <c r="H45" s="42"/>
      <c r="I45" s="42"/>
      <c r="J45" s="42"/>
      <c r="K45" s="42"/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9"/>
      <c r="B46" s="9"/>
      <c r="C46" s="42"/>
      <c r="D46" s="42"/>
      <c r="E46" s="42"/>
      <c r="F46" s="42"/>
      <c r="G46" s="42"/>
      <c r="H46" s="42"/>
      <c r="I46" s="42"/>
      <c r="J46" s="42"/>
      <c r="K46" s="42"/>
      <c r="L46" s="17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35</v>
      </c>
      <c r="B47" s="19"/>
      <c r="C47" s="45">
        <v>0.18</v>
      </c>
      <c r="D47" s="45">
        <v>0.19</v>
      </c>
      <c r="E47" s="45">
        <v>0.22</v>
      </c>
      <c r="F47" s="45">
        <v>0.26</v>
      </c>
      <c r="G47" s="45">
        <v>0.31</v>
      </c>
      <c r="H47" s="45">
        <v>0.53</v>
      </c>
      <c r="I47" s="45">
        <v>1.04</v>
      </c>
      <c r="J47" s="45">
        <v>1.86</v>
      </c>
      <c r="K47" s="45">
        <v>3.07</v>
      </c>
      <c r="L47" s="11"/>
      <c r="M47" s="114" t="s">
        <v>6</v>
      </c>
      <c r="N47" s="115"/>
      <c r="O47" s="115"/>
      <c r="P47" s="122" t="s">
        <v>1</v>
      </c>
      <c r="Q47" s="122"/>
      <c r="R47" s="122"/>
      <c r="S47" s="123">
        <f>AVERAGE(C47:K51)</f>
        <v>0.78466666666666651</v>
      </c>
      <c r="T47" s="123"/>
      <c r="U47" s="13" t="s">
        <v>0</v>
      </c>
      <c r="V47" s="9"/>
    </row>
    <row r="48" spans="1:22" s="2" customFormat="1" ht="12.75" x14ac:dyDescent="0.2">
      <c r="A48" s="14"/>
      <c r="B48" s="21"/>
      <c r="C48" s="45">
        <v>0.19</v>
      </c>
      <c r="D48" s="45">
        <v>0.23</v>
      </c>
      <c r="E48" s="45">
        <v>0.25</v>
      </c>
      <c r="F48" s="45">
        <v>0.28000000000000003</v>
      </c>
      <c r="G48" s="45">
        <v>0.33</v>
      </c>
      <c r="H48" s="45">
        <v>0.56000000000000005</v>
      </c>
      <c r="I48" s="45">
        <v>1.1299999999999999</v>
      </c>
      <c r="J48" s="45">
        <v>2.25</v>
      </c>
      <c r="K48" s="45">
        <v>5.04</v>
      </c>
      <c r="L48" s="11"/>
      <c r="M48" s="120"/>
      <c r="N48" s="121"/>
      <c r="O48" s="121"/>
      <c r="P48" s="124" t="s">
        <v>4</v>
      </c>
      <c r="Q48" s="124"/>
      <c r="R48" s="124"/>
      <c r="S48" s="125">
        <f>MEDIAN(C47:K51)</f>
        <v>0.31</v>
      </c>
      <c r="T48" s="125"/>
      <c r="U48" s="15" t="s">
        <v>0</v>
      </c>
      <c r="V48" s="9"/>
    </row>
    <row r="49" spans="1:22" s="2" customFormat="1" ht="12.75" x14ac:dyDescent="0.2">
      <c r="A49" s="14"/>
      <c r="B49" s="21"/>
      <c r="C49" s="45">
        <v>0.28000000000000003</v>
      </c>
      <c r="D49" s="45">
        <v>0.28000000000000003</v>
      </c>
      <c r="E49" s="45">
        <v>0.28999999999999998</v>
      </c>
      <c r="F49" s="45">
        <v>0.28999999999999998</v>
      </c>
      <c r="G49" s="45">
        <v>0.33</v>
      </c>
      <c r="H49" s="45">
        <v>0.52</v>
      </c>
      <c r="I49" s="45">
        <v>1.06</v>
      </c>
      <c r="J49" s="45">
        <v>2</v>
      </c>
      <c r="K49" s="45">
        <v>4.3099999999999996</v>
      </c>
      <c r="L49" s="11"/>
      <c r="M49" s="120"/>
      <c r="N49" s="121"/>
      <c r="O49" s="121"/>
      <c r="P49" s="124" t="s">
        <v>5</v>
      </c>
      <c r="Q49" s="124"/>
      <c r="R49" s="124"/>
      <c r="S49" s="125">
        <f>SMALL(C47:K51,1)</f>
        <v>0.18</v>
      </c>
      <c r="T49" s="125"/>
      <c r="U49" s="15" t="s">
        <v>0</v>
      </c>
      <c r="V49" s="9"/>
    </row>
    <row r="50" spans="1:22" s="2" customFormat="1" ht="12.75" x14ac:dyDescent="0.2">
      <c r="A50" s="14"/>
      <c r="B50" s="21"/>
      <c r="C50" s="45">
        <v>0.25</v>
      </c>
      <c r="D50" s="45">
        <v>0.25</v>
      </c>
      <c r="E50" s="45">
        <v>0.26</v>
      </c>
      <c r="F50" s="45">
        <v>0.28000000000000003</v>
      </c>
      <c r="G50" s="45">
        <v>0.31</v>
      </c>
      <c r="H50" s="45">
        <v>0.45</v>
      </c>
      <c r="I50" s="45">
        <v>0.79</v>
      </c>
      <c r="J50" s="45">
        <v>1.24</v>
      </c>
      <c r="K50" s="45">
        <v>1.38</v>
      </c>
      <c r="L50" s="11"/>
      <c r="M50" s="120"/>
      <c r="N50" s="121"/>
      <c r="O50" s="121"/>
      <c r="P50" s="124" t="s">
        <v>3</v>
      </c>
      <c r="Q50" s="124"/>
      <c r="R50" s="124"/>
      <c r="S50" s="125">
        <f>LARGE(C47:K51,1)</f>
        <v>5.04</v>
      </c>
      <c r="T50" s="125"/>
      <c r="U50" s="15" t="s">
        <v>0</v>
      </c>
      <c r="V50" s="9"/>
    </row>
    <row r="51" spans="1:22" s="2" customFormat="1" ht="12.75" x14ac:dyDescent="0.2">
      <c r="A51" s="14"/>
      <c r="B51" s="21"/>
      <c r="C51" s="45">
        <v>0.19</v>
      </c>
      <c r="D51" s="45">
        <v>0.2</v>
      </c>
      <c r="E51" s="45">
        <v>0.22</v>
      </c>
      <c r="F51" s="45">
        <v>0.25</v>
      </c>
      <c r="G51" s="45">
        <v>0.28000000000000003</v>
      </c>
      <c r="H51" s="45">
        <v>0.37</v>
      </c>
      <c r="I51" s="45">
        <v>0.49</v>
      </c>
      <c r="J51" s="45">
        <v>0.48</v>
      </c>
      <c r="K51" s="45">
        <v>0.34</v>
      </c>
      <c r="L51" s="11"/>
      <c r="M51" s="114" t="s">
        <v>2</v>
      </c>
      <c r="N51" s="115"/>
      <c r="O51" s="115"/>
      <c r="P51" s="122" t="s">
        <v>9</v>
      </c>
      <c r="Q51" s="122"/>
      <c r="R51" s="122"/>
      <c r="S51" s="123">
        <f>S49/S47</f>
        <v>0.22939677145284626</v>
      </c>
      <c r="T51" s="123"/>
      <c r="U51" s="13"/>
      <c r="V51" s="9"/>
    </row>
    <row r="52" spans="1:22" s="2" customFormat="1" x14ac:dyDescent="0.2">
      <c r="A52" s="109" t="s">
        <v>7</v>
      </c>
      <c r="B52" s="109"/>
      <c r="C52" s="12">
        <f t="shared" ref="C52:K52" si="4">AVERAGE(C47:C51)</f>
        <v>0.21800000000000003</v>
      </c>
      <c r="D52" s="12">
        <f t="shared" si="4"/>
        <v>0.23000000000000004</v>
      </c>
      <c r="E52" s="12">
        <f t="shared" si="4"/>
        <v>0.248</v>
      </c>
      <c r="F52" s="12">
        <f t="shared" si="4"/>
        <v>0.27200000000000002</v>
      </c>
      <c r="G52" s="12">
        <f t="shared" si="4"/>
        <v>0.312</v>
      </c>
      <c r="H52" s="12">
        <f t="shared" si="4"/>
        <v>0.48600000000000004</v>
      </c>
      <c r="I52" s="12">
        <f t="shared" si="4"/>
        <v>0.90199999999999991</v>
      </c>
      <c r="J52" s="12">
        <f t="shared" si="4"/>
        <v>1.5660000000000001</v>
      </c>
      <c r="K52" s="12">
        <f t="shared" si="4"/>
        <v>2.8279999999999994</v>
      </c>
      <c r="L52" s="11"/>
      <c r="M52" s="116"/>
      <c r="N52" s="117"/>
      <c r="O52" s="117"/>
      <c r="P52" s="126" t="s">
        <v>10</v>
      </c>
      <c r="Q52" s="126"/>
      <c r="R52" s="126"/>
      <c r="S52" s="127">
        <f>S49/S50</f>
        <v>3.5714285714285712E-2</v>
      </c>
      <c r="T52" s="127"/>
      <c r="U52" s="16"/>
      <c r="V52" s="9"/>
    </row>
    <row r="53" spans="1:22" s="2" customFormat="1" ht="12.75" x14ac:dyDescent="0.2">
      <c r="A53" s="14"/>
      <c r="B53" s="21"/>
      <c r="C53" s="46"/>
      <c r="D53" s="46"/>
      <c r="E53" s="46"/>
      <c r="F53" s="46"/>
      <c r="G53" s="46"/>
      <c r="H53" s="46"/>
      <c r="I53" s="46"/>
      <c r="J53" s="46"/>
      <c r="K53" s="46"/>
      <c r="L53" s="11"/>
      <c r="M53" s="118" t="s">
        <v>8</v>
      </c>
      <c r="N53" s="119"/>
      <c r="O53" s="119"/>
      <c r="P53" s="119"/>
      <c r="Q53" s="119"/>
      <c r="R53" s="119"/>
      <c r="S53" s="127">
        <f>(COUNTIF(C47:K51,"&gt;2")/COUNT(C47:K51))*100</f>
        <v>8.8888888888888893</v>
      </c>
      <c r="T53" s="127"/>
      <c r="U53" s="16" t="s">
        <v>0</v>
      </c>
      <c r="V53" s="9"/>
    </row>
    <row r="54" spans="1:22" s="2" customFormat="1" x14ac:dyDescent="0.2">
      <c r="A54" s="9"/>
      <c r="B54" s="9"/>
      <c r="C54" s="42"/>
      <c r="D54" s="42"/>
      <c r="E54" s="42"/>
      <c r="F54" s="42"/>
      <c r="G54" s="42"/>
      <c r="H54" s="42"/>
      <c r="I54" s="42"/>
      <c r="J54" s="42"/>
      <c r="K54" s="42"/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9"/>
      <c r="B55" s="9"/>
      <c r="C55" s="42"/>
      <c r="D55" s="42"/>
      <c r="E55" s="42"/>
      <c r="F55" s="42"/>
      <c r="G55" s="42"/>
      <c r="H55" s="42"/>
      <c r="I55" s="42"/>
      <c r="J55" s="42"/>
      <c r="K55" s="42"/>
      <c r="L55" s="17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30</v>
      </c>
      <c r="B56" s="20">
        <v>6.62</v>
      </c>
      <c r="C56" s="43">
        <v>0.22</v>
      </c>
      <c r="D56" s="43">
        <v>0.23</v>
      </c>
      <c r="E56" s="43">
        <v>0.26</v>
      </c>
      <c r="F56" s="43">
        <v>0.3</v>
      </c>
      <c r="G56" s="43">
        <v>0.36</v>
      </c>
      <c r="H56" s="43">
        <v>0.59</v>
      </c>
      <c r="I56" s="43">
        <v>1.1100000000000001</v>
      </c>
      <c r="J56" s="43">
        <v>1.93</v>
      </c>
      <c r="K56" s="43">
        <v>3.13</v>
      </c>
      <c r="L56" s="11"/>
      <c r="M56" s="114" t="s">
        <v>6</v>
      </c>
      <c r="N56" s="115"/>
      <c r="O56" s="115"/>
      <c r="P56" s="122" t="s">
        <v>1</v>
      </c>
      <c r="Q56" s="122"/>
      <c r="R56" s="122"/>
      <c r="S56" s="123">
        <f>AVERAGE(C56:K60)</f>
        <v>0.82733333333333325</v>
      </c>
      <c r="T56" s="123"/>
      <c r="U56" s="13" t="s">
        <v>0</v>
      </c>
      <c r="V56" s="9"/>
    </row>
    <row r="57" spans="1:22" s="2" customFormat="1" ht="12.75" x14ac:dyDescent="0.2">
      <c r="A57" s="14"/>
      <c r="B57" s="20">
        <v>7.59</v>
      </c>
      <c r="C57" s="43">
        <v>0.23</v>
      </c>
      <c r="D57" s="43">
        <v>0.27</v>
      </c>
      <c r="E57" s="43">
        <v>0.28999999999999998</v>
      </c>
      <c r="F57" s="43">
        <v>0.32</v>
      </c>
      <c r="G57" s="43">
        <v>0.38</v>
      </c>
      <c r="H57" s="43">
        <v>0.61</v>
      </c>
      <c r="I57" s="43">
        <v>1.2</v>
      </c>
      <c r="J57" s="43">
        <v>2.33</v>
      </c>
      <c r="K57" s="43">
        <v>5.14</v>
      </c>
      <c r="L57" s="11"/>
      <c r="M57" s="120"/>
      <c r="N57" s="121"/>
      <c r="O57" s="121"/>
      <c r="P57" s="124" t="s">
        <v>4</v>
      </c>
      <c r="Q57" s="124"/>
      <c r="R57" s="124"/>
      <c r="S57" s="125">
        <f>MEDIAN(C56:K60)</f>
        <v>0.35</v>
      </c>
      <c r="T57" s="125"/>
      <c r="U57" s="15" t="s">
        <v>0</v>
      </c>
      <c r="V57" s="9"/>
    </row>
    <row r="58" spans="1:22" s="2" customFormat="1" ht="12.75" x14ac:dyDescent="0.2">
      <c r="A58" s="14"/>
      <c r="B58" s="20">
        <v>3.15</v>
      </c>
      <c r="C58" s="43">
        <v>0.33</v>
      </c>
      <c r="D58" s="43">
        <v>0.33</v>
      </c>
      <c r="E58" s="43">
        <v>0.34</v>
      </c>
      <c r="F58" s="43">
        <v>0.34</v>
      </c>
      <c r="G58" s="43">
        <v>0.38</v>
      </c>
      <c r="H58" s="43">
        <v>0.56999999999999995</v>
      </c>
      <c r="I58" s="43">
        <v>1.1200000000000001</v>
      </c>
      <c r="J58" s="43">
        <v>2.0699999999999998</v>
      </c>
      <c r="K58" s="43">
        <v>4.4000000000000004</v>
      </c>
      <c r="L58" s="11"/>
      <c r="M58" s="120"/>
      <c r="N58" s="121"/>
      <c r="O58" s="121"/>
      <c r="P58" s="124" t="s">
        <v>5</v>
      </c>
      <c r="Q58" s="124"/>
      <c r="R58" s="124"/>
      <c r="S58" s="125">
        <f>SMALL(C56:K60,1)</f>
        <v>0.21</v>
      </c>
      <c r="T58" s="125"/>
      <c r="U58" s="15" t="s">
        <v>0</v>
      </c>
      <c r="V58" s="9"/>
    </row>
    <row r="59" spans="1:22" s="2" customFormat="1" ht="12.75" x14ac:dyDescent="0.2">
      <c r="A59" s="14"/>
      <c r="B59" s="20">
        <v>0.5</v>
      </c>
      <c r="C59" s="43">
        <v>0.28999999999999998</v>
      </c>
      <c r="D59" s="43">
        <v>0.28999999999999998</v>
      </c>
      <c r="E59" s="43">
        <v>0.3</v>
      </c>
      <c r="F59" s="43">
        <v>0.32</v>
      </c>
      <c r="G59" s="43">
        <v>0.35</v>
      </c>
      <c r="H59" s="43">
        <v>0.5</v>
      </c>
      <c r="I59" s="43">
        <v>0.83</v>
      </c>
      <c r="J59" s="43">
        <v>1.27</v>
      </c>
      <c r="K59" s="43">
        <v>1.35</v>
      </c>
      <c r="L59" s="11"/>
      <c r="M59" s="120"/>
      <c r="N59" s="121"/>
      <c r="O59" s="121"/>
      <c r="P59" s="124" t="s">
        <v>3</v>
      </c>
      <c r="Q59" s="124"/>
      <c r="R59" s="124"/>
      <c r="S59" s="125">
        <f>LARGE(C56:K60,1)</f>
        <v>5.14</v>
      </c>
      <c r="T59" s="125"/>
      <c r="U59" s="15" t="s">
        <v>0</v>
      </c>
      <c r="V59" s="9"/>
    </row>
    <row r="60" spans="1:22" s="2" customFormat="1" ht="12.75" x14ac:dyDescent="0.2">
      <c r="A60" s="14"/>
      <c r="B60" s="20">
        <v>4.95</v>
      </c>
      <c r="C60" s="43">
        <v>0.21</v>
      </c>
      <c r="D60" s="43">
        <v>0.22</v>
      </c>
      <c r="E60" s="43">
        <v>0.24</v>
      </c>
      <c r="F60" s="43">
        <v>0.27</v>
      </c>
      <c r="G60" s="43">
        <v>0.31</v>
      </c>
      <c r="H60" s="43">
        <v>0.39</v>
      </c>
      <c r="I60" s="43">
        <v>0.5</v>
      </c>
      <c r="J60" s="43">
        <v>0.48</v>
      </c>
      <c r="K60" s="43">
        <v>0.33</v>
      </c>
      <c r="L60" s="11"/>
      <c r="M60" s="114" t="s">
        <v>2</v>
      </c>
      <c r="N60" s="115"/>
      <c r="O60" s="115"/>
      <c r="P60" s="122" t="s">
        <v>9</v>
      </c>
      <c r="Q60" s="122"/>
      <c r="R60" s="122"/>
      <c r="S60" s="123">
        <f>S58/S56</f>
        <v>0.25382755842062854</v>
      </c>
      <c r="T60" s="123"/>
      <c r="U60" s="13"/>
      <c r="V60" s="9"/>
    </row>
    <row r="61" spans="1:22" s="2" customFormat="1" x14ac:dyDescent="0.2">
      <c r="A61" s="109" t="s">
        <v>7</v>
      </c>
      <c r="B61" s="109"/>
      <c r="C61" s="12">
        <f t="shared" ref="C61:K61" si="5">AVERAGE(C56:C60)</f>
        <v>0.25600000000000001</v>
      </c>
      <c r="D61" s="12">
        <f t="shared" si="5"/>
        <v>0.26800000000000002</v>
      </c>
      <c r="E61" s="12">
        <f t="shared" si="5"/>
        <v>0.28600000000000003</v>
      </c>
      <c r="F61" s="12">
        <f t="shared" si="5"/>
        <v>0.31</v>
      </c>
      <c r="G61" s="12">
        <f t="shared" si="5"/>
        <v>0.35600000000000004</v>
      </c>
      <c r="H61" s="12">
        <f t="shared" si="5"/>
        <v>0.53200000000000003</v>
      </c>
      <c r="I61" s="12">
        <f t="shared" si="5"/>
        <v>0.95199999999999996</v>
      </c>
      <c r="J61" s="12">
        <f t="shared" si="5"/>
        <v>1.6160000000000001</v>
      </c>
      <c r="K61" s="12">
        <f t="shared" si="5"/>
        <v>2.87</v>
      </c>
      <c r="L61" s="11"/>
      <c r="M61" s="116"/>
      <c r="N61" s="117"/>
      <c r="O61" s="117"/>
      <c r="P61" s="126" t="s">
        <v>10</v>
      </c>
      <c r="Q61" s="126"/>
      <c r="R61" s="126"/>
      <c r="S61" s="127">
        <f>S58/S59</f>
        <v>4.085603112840467E-2</v>
      </c>
      <c r="T61" s="127"/>
      <c r="U61" s="16"/>
      <c r="V61" s="9"/>
    </row>
    <row r="62" spans="1:22" s="2" customFormat="1" ht="12.75" x14ac:dyDescent="0.2">
      <c r="A62" s="14"/>
      <c r="B62" s="20">
        <v>4.8899999999999997</v>
      </c>
      <c r="C62" s="35"/>
      <c r="D62" s="35"/>
      <c r="E62" s="35"/>
      <c r="F62" s="35"/>
      <c r="G62" s="35"/>
      <c r="H62" s="35"/>
      <c r="I62" s="35"/>
      <c r="J62" s="35"/>
      <c r="K62" s="35"/>
      <c r="L62" s="11"/>
      <c r="M62" s="118" t="s">
        <v>8</v>
      </c>
      <c r="N62" s="119"/>
      <c r="O62" s="119"/>
      <c r="P62" s="119"/>
      <c r="Q62" s="119"/>
      <c r="R62" s="119"/>
      <c r="S62" s="127">
        <f>(COUNTIF(C56:K60,"&gt;2")/COUNT(C56:K60))*100</f>
        <v>11.111111111111111</v>
      </c>
      <c r="T62" s="127"/>
      <c r="U62" s="16" t="s">
        <v>0</v>
      </c>
      <c r="V62" s="9"/>
    </row>
    <row r="63" spans="1:22" s="2" customForma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  <row r="65" ht="11.25" hidden="1" customHeight="1" x14ac:dyDescent="0.2"/>
    <row r="66" ht="11.25" hidden="1" customHeight="1" x14ac:dyDescent="0.2"/>
    <row r="67" ht="11.25" hidden="1" customHeight="1" x14ac:dyDescent="0.2"/>
    <row r="68" ht="11.25" hidden="1" customHeight="1" x14ac:dyDescent="0.2"/>
  </sheetData>
  <mergeCells count="91">
    <mergeCell ref="A17:B17"/>
    <mergeCell ref="N17:U17"/>
    <mergeCell ref="A18:C18"/>
    <mergeCell ref="N18:P18"/>
    <mergeCell ref="Q18:S18"/>
    <mergeCell ref="T18:U18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A25:B25"/>
    <mergeCell ref="P25:R25"/>
    <mergeCell ref="S25:T25"/>
    <mergeCell ref="M26:R26"/>
    <mergeCell ref="S26:T26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A34:B34"/>
    <mergeCell ref="P34:R34"/>
    <mergeCell ref="S34:T34"/>
    <mergeCell ref="M35:R35"/>
    <mergeCell ref="S35:T35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A43:B43"/>
    <mergeCell ref="P43:R43"/>
    <mergeCell ref="S43:T43"/>
    <mergeCell ref="M44:R44"/>
    <mergeCell ref="S44:T44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A52:B52"/>
    <mergeCell ref="P52:R52"/>
    <mergeCell ref="S52:T52"/>
    <mergeCell ref="A61:B61"/>
    <mergeCell ref="P61:R61"/>
    <mergeCell ref="S61:T61"/>
    <mergeCell ref="M53:R53"/>
    <mergeCell ref="S53:T53"/>
    <mergeCell ref="M56:O59"/>
    <mergeCell ref="P56:R56"/>
    <mergeCell ref="S56:T56"/>
    <mergeCell ref="P57:R57"/>
    <mergeCell ref="S57:T57"/>
    <mergeCell ref="P58:R58"/>
    <mergeCell ref="S58:T58"/>
    <mergeCell ref="P59:R59"/>
    <mergeCell ref="M62:R62"/>
    <mergeCell ref="S62:T62"/>
    <mergeCell ref="S59:T59"/>
    <mergeCell ref="M60:O61"/>
    <mergeCell ref="P60:R60"/>
    <mergeCell ref="S60:T60"/>
  </mergeCells>
  <conditionalFormatting sqref="C20:K24 C29:K33 C38:K42 C47:K51 C56:K60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4" orientation="portrait" r:id="rId1"/>
  <headerFooter>
    <oddHeader>&amp;LRum 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zoomScaleNormal="100" zoomScaleSheetLayoutView="100" zoomScalePageLayoutView="70" workbookViewId="0">
      <selection activeCell="I53" sqref="I53"/>
    </sheetView>
  </sheetViews>
  <sheetFormatPr defaultColWidth="0" defaultRowHeight="11.25" customHeight="1" zeroHeight="1" x14ac:dyDescent="0.2"/>
  <cols>
    <col min="1" max="1" width="6.5703125" style="4" customWidth="1"/>
    <col min="2" max="2" width="1" style="4" customWidth="1"/>
    <col min="3" max="10" width="4.85546875" style="5" customWidth="1"/>
    <col min="11" max="11" width="4.85546875" style="5" bestFit="1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5703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11" t="s">
        <v>20</v>
      </c>
      <c r="B17" s="111"/>
      <c r="C17" s="27"/>
      <c r="D17" s="30"/>
      <c r="E17" s="30">
        <v>3.5</v>
      </c>
      <c r="F17" s="30">
        <f t="shared" ref="F17:K17" si="0">E17-$D$18</f>
        <v>3</v>
      </c>
      <c r="G17" s="30">
        <f t="shared" si="0"/>
        <v>2.5</v>
      </c>
      <c r="H17" s="30">
        <f t="shared" si="0"/>
        <v>2</v>
      </c>
      <c r="I17" s="30">
        <f t="shared" si="0"/>
        <v>1.5</v>
      </c>
      <c r="J17" s="30">
        <f t="shared" si="0"/>
        <v>1</v>
      </c>
      <c r="K17" s="30">
        <f t="shared" si="0"/>
        <v>0.5</v>
      </c>
      <c r="L17" s="33" t="s">
        <v>21</v>
      </c>
      <c r="M17" s="26" t="s">
        <v>11</v>
      </c>
      <c r="N17" s="110" t="s">
        <v>36</v>
      </c>
      <c r="O17" s="110"/>
      <c r="P17" s="110"/>
      <c r="Q17" s="110"/>
      <c r="R17" s="110"/>
      <c r="S17" s="110"/>
      <c r="T17" s="110"/>
      <c r="U17" s="110"/>
      <c r="V17" s="9"/>
    </row>
    <row r="18" spans="1:23" s="2" customFormat="1" x14ac:dyDescent="0.2">
      <c r="A18" s="132" t="s">
        <v>19</v>
      </c>
      <c r="B18" s="132"/>
      <c r="C18" s="132"/>
      <c r="D18" s="25">
        <v>0.5</v>
      </c>
      <c r="E18" s="31" t="s">
        <v>16</v>
      </c>
      <c r="F18" s="22"/>
      <c r="G18" s="22"/>
      <c r="H18" s="22"/>
      <c r="I18" s="22"/>
      <c r="J18" s="22"/>
      <c r="K18" s="22"/>
      <c r="L18" s="22"/>
      <c r="M18" s="32" t="s">
        <v>17</v>
      </c>
      <c r="N18" s="110" t="s">
        <v>13</v>
      </c>
      <c r="O18" s="110"/>
      <c r="P18" s="110"/>
      <c r="Q18" s="113" t="s">
        <v>18</v>
      </c>
      <c r="R18" s="113"/>
      <c r="S18" s="113"/>
      <c r="T18" s="110" t="s">
        <v>12</v>
      </c>
      <c r="U18" s="110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26</v>
      </c>
      <c r="B20" s="19"/>
      <c r="C20" s="41">
        <v>0.05</v>
      </c>
      <c r="D20" s="41">
        <v>0.06</v>
      </c>
      <c r="E20" s="41">
        <v>0.11</v>
      </c>
      <c r="F20" s="41">
        <v>0.23</v>
      </c>
      <c r="G20" s="41">
        <v>0.47</v>
      </c>
      <c r="H20" s="41">
        <v>0.8</v>
      </c>
      <c r="I20" s="41"/>
      <c r="J20" s="41"/>
      <c r="K20" s="20"/>
      <c r="L20" s="11"/>
      <c r="M20" s="114" t="s">
        <v>6</v>
      </c>
      <c r="N20" s="115"/>
      <c r="O20" s="115"/>
      <c r="P20" s="122" t="s">
        <v>1</v>
      </c>
      <c r="Q20" s="122"/>
      <c r="R20" s="122"/>
      <c r="S20" s="123">
        <f>AVERAGE(C20:J22)</f>
        <v>0.71857142857142853</v>
      </c>
      <c r="T20" s="123"/>
      <c r="U20" s="13" t="s">
        <v>0</v>
      </c>
      <c r="V20" s="9"/>
    </row>
    <row r="21" spans="1:23" s="2" customFormat="1" ht="12.75" x14ac:dyDescent="0.2">
      <c r="A21" s="14"/>
      <c r="B21" s="21"/>
      <c r="C21" s="41">
        <v>0.04</v>
      </c>
      <c r="D21" s="41">
        <v>0.05</v>
      </c>
      <c r="E21" s="41">
        <v>0.08</v>
      </c>
      <c r="F21" s="41">
        <v>0.21</v>
      </c>
      <c r="G21" s="41">
        <v>0.54</v>
      </c>
      <c r="H21" s="41">
        <v>1.1399999999999999</v>
      </c>
      <c r="I21" s="41">
        <v>2.0499999999999998</v>
      </c>
      <c r="J21" s="41"/>
      <c r="K21" s="20"/>
      <c r="L21" s="11"/>
      <c r="M21" s="120"/>
      <c r="N21" s="121"/>
      <c r="O21" s="121"/>
      <c r="P21" s="124" t="s">
        <v>4</v>
      </c>
      <c r="Q21" s="124"/>
      <c r="R21" s="124"/>
      <c r="S21" s="125">
        <f>MEDIAN(C20:J22)</f>
        <v>0.21</v>
      </c>
      <c r="T21" s="125"/>
      <c r="U21" s="15" t="s">
        <v>0</v>
      </c>
      <c r="V21" s="9"/>
    </row>
    <row r="22" spans="1:23" s="2" customFormat="1" ht="12.75" x14ac:dyDescent="0.2">
      <c r="A22" s="14"/>
      <c r="B22" s="21"/>
      <c r="C22" s="41">
        <v>0.04</v>
      </c>
      <c r="D22" s="41">
        <v>0.05</v>
      </c>
      <c r="E22" s="41">
        <v>7.0000000000000007E-2</v>
      </c>
      <c r="F22" s="41">
        <v>0.09</v>
      </c>
      <c r="G22" s="41">
        <v>0.3</v>
      </c>
      <c r="H22" s="41">
        <v>1.33</v>
      </c>
      <c r="I22" s="41">
        <v>3.2</v>
      </c>
      <c r="J22" s="41">
        <v>4.18</v>
      </c>
      <c r="K22" s="20"/>
      <c r="L22" s="11"/>
      <c r="M22" s="120"/>
      <c r="N22" s="121"/>
      <c r="O22" s="121"/>
      <c r="P22" s="124" t="s">
        <v>5</v>
      </c>
      <c r="Q22" s="124"/>
      <c r="R22" s="124"/>
      <c r="S22" s="125">
        <f>SMALL(C20:J22,1)</f>
        <v>0.04</v>
      </c>
      <c r="T22" s="125"/>
      <c r="U22" s="15" t="s">
        <v>0</v>
      </c>
      <c r="V22" s="9"/>
    </row>
    <row r="23" spans="1:23" s="2" customFormat="1" x14ac:dyDescent="0.2">
      <c r="A23" s="109" t="s">
        <v>7</v>
      </c>
      <c r="B23" s="109"/>
      <c r="C23" s="12">
        <f t="shared" ref="C23:J23" si="1">AVERAGE(C20:C22)</f>
        <v>4.3333333333333335E-2</v>
      </c>
      <c r="D23" s="12">
        <f t="shared" si="1"/>
        <v>5.3333333333333337E-2</v>
      </c>
      <c r="E23" s="12">
        <f t="shared" si="1"/>
        <v>8.666666666666667E-2</v>
      </c>
      <c r="F23" s="12">
        <f t="shared" si="1"/>
        <v>0.17666666666666667</v>
      </c>
      <c r="G23" s="12">
        <f t="shared" si="1"/>
        <v>0.4366666666666667</v>
      </c>
      <c r="H23" s="12">
        <f t="shared" si="1"/>
        <v>1.0900000000000001</v>
      </c>
      <c r="I23" s="12">
        <f t="shared" si="1"/>
        <v>2.625</v>
      </c>
      <c r="J23" s="12">
        <f t="shared" si="1"/>
        <v>4.18</v>
      </c>
      <c r="K23" s="20"/>
      <c r="L23" s="11"/>
      <c r="M23" s="120"/>
      <c r="N23" s="121"/>
      <c r="O23" s="121"/>
      <c r="P23" s="124" t="s">
        <v>3</v>
      </c>
      <c r="Q23" s="124"/>
      <c r="R23" s="124"/>
      <c r="S23" s="125">
        <f>LARGE(C20:J22,1)</f>
        <v>4.18</v>
      </c>
      <c r="T23" s="125"/>
      <c r="U23" s="15" t="s">
        <v>0</v>
      </c>
      <c r="V23" s="9"/>
    </row>
    <row r="24" spans="1:23" s="2" customFormat="1" ht="12.75" x14ac:dyDescent="0.2">
      <c r="A24" s="14"/>
      <c r="B24" s="21"/>
      <c r="C24" s="44"/>
      <c r="D24" s="44"/>
      <c r="E24" s="44"/>
      <c r="F24" s="44"/>
      <c r="G24" s="44"/>
      <c r="H24" s="44"/>
      <c r="I24" s="44"/>
      <c r="J24" s="44"/>
      <c r="K24" s="20"/>
      <c r="L24" s="11"/>
      <c r="M24" s="114" t="s">
        <v>2</v>
      </c>
      <c r="N24" s="115"/>
      <c r="O24" s="115"/>
      <c r="P24" s="122" t="s">
        <v>9</v>
      </c>
      <c r="Q24" s="122"/>
      <c r="R24" s="122"/>
      <c r="S24" s="123">
        <f>S22/S20</f>
        <v>5.5666003976143144E-2</v>
      </c>
      <c r="T24" s="123"/>
      <c r="U24" s="13"/>
      <c r="V24" s="9"/>
    </row>
    <row r="25" spans="1:23" s="2" customFormat="1" x14ac:dyDescent="0.2">
      <c r="A25" s="9"/>
      <c r="B25" s="9"/>
      <c r="C25" s="42"/>
      <c r="D25" s="42"/>
      <c r="E25" s="42"/>
      <c r="F25" s="42"/>
      <c r="G25" s="42"/>
      <c r="H25" s="42"/>
      <c r="I25" s="42"/>
      <c r="J25" s="42"/>
      <c r="K25" s="36"/>
      <c r="L25" s="11"/>
      <c r="M25" s="116"/>
      <c r="N25" s="117"/>
      <c r="O25" s="117"/>
      <c r="P25" s="126" t="s">
        <v>10</v>
      </c>
      <c r="Q25" s="126"/>
      <c r="R25" s="126"/>
      <c r="S25" s="127">
        <f>S22/S23</f>
        <v>9.5693779904306234E-3</v>
      </c>
      <c r="T25" s="127"/>
      <c r="U25" s="16"/>
      <c r="V25" s="9"/>
    </row>
    <row r="26" spans="1:23" s="2" customFormat="1" ht="12.75" x14ac:dyDescent="0.2">
      <c r="A26" s="14"/>
      <c r="B26" s="21"/>
      <c r="C26" s="44"/>
      <c r="D26" s="44"/>
      <c r="E26" s="44"/>
      <c r="F26" s="44"/>
      <c r="G26" s="44"/>
      <c r="H26" s="44"/>
      <c r="I26" s="44"/>
      <c r="J26" s="44"/>
      <c r="K26" s="20"/>
      <c r="L26" s="11"/>
      <c r="M26" s="118" t="s">
        <v>8</v>
      </c>
      <c r="N26" s="119"/>
      <c r="O26" s="119"/>
      <c r="P26" s="119"/>
      <c r="Q26" s="119"/>
      <c r="R26" s="119"/>
      <c r="S26" s="127">
        <f>(COUNTIF(C20:J22,"&gt;2")/COUNT(C20:J22))*100</f>
        <v>14.285714285714285</v>
      </c>
      <c r="T26" s="127"/>
      <c r="U26" s="16" t="s">
        <v>0</v>
      </c>
      <c r="V26" s="9"/>
    </row>
    <row r="27" spans="1:23" s="2" customFormat="1" x14ac:dyDescent="0.2">
      <c r="C27" s="42"/>
      <c r="D27" s="42"/>
      <c r="E27" s="42"/>
      <c r="F27" s="42"/>
      <c r="G27" s="42"/>
      <c r="H27" s="42"/>
      <c r="I27" s="42"/>
      <c r="J27" s="42"/>
      <c r="K27" s="9"/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C28" s="42"/>
      <c r="D28" s="42"/>
      <c r="E28" s="42"/>
      <c r="F28" s="42"/>
      <c r="G28" s="42"/>
      <c r="H28" s="42"/>
      <c r="I28" s="42"/>
      <c r="J28" s="42"/>
      <c r="K28" s="9"/>
      <c r="L28" s="17"/>
      <c r="M28" s="9"/>
      <c r="N28" s="9"/>
      <c r="O28" s="9"/>
      <c r="P28" s="9"/>
      <c r="Q28" s="9"/>
      <c r="R28" s="9"/>
      <c r="S28" s="8"/>
      <c r="T28" s="8"/>
      <c r="U28" s="9"/>
      <c r="V28" s="9"/>
      <c r="W28" s="3"/>
    </row>
    <row r="29" spans="1:23" s="2" customFormat="1" x14ac:dyDescent="0.2">
      <c r="A29" s="10" t="s">
        <v>27</v>
      </c>
      <c r="B29" s="19"/>
      <c r="C29" s="41">
        <v>0.06</v>
      </c>
      <c r="D29" s="41">
        <v>0.08</v>
      </c>
      <c r="E29" s="41">
        <v>0.13</v>
      </c>
      <c r="F29" s="41">
        <v>0.26</v>
      </c>
      <c r="G29" s="41">
        <v>0.48</v>
      </c>
      <c r="H29" s="41">
        <v>0.81</v>
      </c>
      <c r="I29" s="41"/>
      <c r="J29" s="41"/>
      <c r="K29" s="20"/>
      <c r="L29" s="11"/>
      <c r="M29" s="114" t="s">
        <v>6</v>
      </c>
      <c r="N29" s="115"/>
      <c r="O29" s="115"/>
      <c r="P29" s="122" t="s">
        <v>1</v>
      </c>
      <c r="Q29" s="122"/>
      <c r="R29" s="122"/>
      <c r="S29" s="123">
        <f>AVERAGE(C29:J31)</f>
        <v>0.73714285714285721</v>
      </c>
      <c r="T29" s="123"/>
      <c r="U29" s="13" t="s">
        <v>0</v>
      </c>
      <c r="V29" s="9"/>
    </row>
    <row r="30" spans="1:23" s="2" customFormat="1" ht="12.75" x14ac:dyDescent="0.2">
      <c r="A30" s="14"/>
      <c r="B30" s="21"/>
      <c r="C30" s="41">
        <v>0.05</v>
      </c>
      <c r="D30" s="41">
        <v>7.0000000000000007E-2</v>
      </c>
      <c r="E30" s="41">
        <v>0.1</v>
      </c>
      <c r="F30" s="41">
        <v>0.23</v>
      </c>
      <c r="G30" s="41">
        <v>0.56000000000000005</v>
      </c>
      <c r="H30" s="41">
        <v>1.1599999999999999</v>
      </c>
      <c r="I30" s="41">
        <v>2.0699999999999998</v>
      </c>
      <c r="J30" s="41"/>
      <c r="K30" s="20"/>
      <c r="L30" s="11"/>
      <c r="M30" s="120"/>
      <c r="N30" s="121"/>
      <c r="O30" s="121"/>
      <c r="P30" s="124" t="s">
        <v>4</v>
      </c>
      <c r="Q30" s="124"/>
      <c r="R30" s="124"/>
      <c r="S30" s="125">
        <f>MEDIAN(C29:J31)</f>
        <v>0.23</v>
      </c>
      <c r="T30" s="125"/>
      <c r="U30" s="15" t="s">
        <v>0</v>
      </c>
      <c r="V30" s="9"/>
    </row>
    <row r="31" spans="1:23" s="2" customFormat="1" ht="12.75" x14ac:dyDescent="0.2">
      <c r="A31" s="14"/>
      <c r="B31" s="21"/>
      <c r="C31" s="41">
        <v>0.05</v>
      </c>
      <c r="D31" s="41">
        <v>0.06</v>
      </c>
      <c r="E31" s="41">
        <v>7.0000000000000007E-2</v>
      </c>
      <c r="F31" s="41">
        <v>0.1</v>
      </c>
      <c r="G31" s="41">
        <v>0.32</v>
      </c>
      <c r="H31" s="41">
        <v>1.36</v>
      </c>
      <c r="I31" s="41">
        <v>3.24</v>
      </c>
      <c r="J31" s="41">
        <v>4.22</v>
      </c>
      <c r="K31" s="20"/>
      <c r="L31" s="11"/>
      <c r="M31" s="120"/>
      <c r="N31" s="121"/>
      <c r="O31" s="121"/>
      <c r="P31" s="124" t="s">
        <v>5</v>
      </c>
      <c r="Q31" s="124"/>
      <c r="R31" s="124"/>
      <c r="S31" s="125">
        <f>SMALL(C29:J31,1)</f>
        <v>0.05</v>
      </c>
      <c r="T31" s="125"/>
      <c r="U31" s="15" t="s">
        <v>0</v>
      </c>
      <c r="V31" s="9"/>
    </row>
    <row r="32" spans="1:23" s="2" customFormat="1" x14ac:dyDescent="0.2">
      <c r="A32" s="109" t="s">
        <v>7</v>
      </c>
      <c r="B32" s="109"/>
      <c r="C32" s="12">
        <f t="shared" ref="C32:J32" si="2">AVERAGE(C29:C31)</f>
        <v>5.3333333333333337E-2</v>
      </c>
      <c r="D32" s="12">
        <f t="shared" si="2"/>
        <v>7.0000000000000007E-2</v>
      </c>
      <c r="E32" s="12">
        <f t="shared" si="2"/>
        <v>0.10000000000000002</v>
      </c>
      <c r="F32" s="12">
        <f t="shared" si="2"/>
        <v>0.19666666666666666</v>
      </c>
      <c r="G32" s="12">
        <f t="shared" si="2"/>
        <v>0.45333333333333337</v>
      </c>
      <c r="H32" s="12">
        <f t="shared" si="2"/>
        <v>1.1100000000000001</v>
      </c>
      <c r="I32" s="12">
        <f t="shared" si="2"/>
        <v>2.6550000000000002</v>
      </c>
      <c r="J32" s="12">
        <f t="shared" si="2"/>
        <v>4.22</v>
      </c>
      <c r="K32" s="36"/>
      <c r="L32" s="11"/>
      <c r="M32" s="120"/>
      <c r="N32" s="121"/>
      <c r="O32" s="121"/>
      <c r="P32" s="124" t="s">
        <v>3</v>
      </c>
      <c r="Q32" s="124"/>
      <c r="R32" s="124"/>
      <c r="S32" s="125">
        <f>LARGE(C29:J31,1)</f>
        <v>4.22</v>
      </c>
      <c r="T32" s="125"/>
      <c r="U32" s="15" t="s">
        <v>0</v>
      </c>
      <c r="V32" s="9"/>
    </row>
    <row r="33" spans="1:22" s="2" customFormat="1" ht="12.75" x14ac:dyDescent="0.2">
      <c r="A33" s="14"/>
      <c r="B33" s="21"/>
      <c r="C33" s="44"/>
      <c r="D33" s="44"/>
      <c r="E33" s="44"/>
      <c r="F33" s="44"/>
      <c r="G33" s="44"/>
      <c r="H33" s="44"/>
      <c r="I33" s="44"/>
      <c r="J33" s="44"/>
      <c r="K33" s="20"/>
      <c r="L33" s="11"/>
      <c r="M33" s="114" t="s">
        <v>2</v>
      </c>
      <c r="N33" s="115"/>
      <c r="O33" s="115"/>
      <c r="P33" s="122" t="s">
        <v>9</v>
      </c>
      <c r="Q33" s="122"/>
      <c r="R33" s="122"/>
      <c r="S33" s="123">
        <f>S31/S29</f>
        <v>6.7829457364341081E-2</v>
      </c>
      <c r="T33" s="123"/>
      <c r="U33" s="13"/>
      <c r="V33" s="9"/>
    </row>
    <row r="34" spans="1:22" s="2" customFormat="1" x14ac:dyDescent="0.2">
      <c r="A34" s="9"/>
      <c r="B34" s="9"/>
      <c r="C34" s="42"/>
      <c r="D34" s="42"/>
      <c r="E34" s="42"/>
      <c r="F34" s="42"/>
      <c r="G34" s="42"/>
      <c r="H34" s="42"/>
      <c r="I34" s="42"/>
      <c r="J34" s="42"/>
      <c r="K34" s="9"/>
      <c r="L34" s="11"/>
      <c r="M34" s="116"/>
      <c r="N34" s="117"/>
      <c r="O34" s="117"/>
      <c r="P34" s="126" t="s">
        <v>10</v>
      </c>
      <c r="Q34" s="126"/>
      <c r="R34" s="126"/>
      <c r="S34" s="127">
        <f>S31/S32</f>
        <v>1.1848341232227489E-2</v>
      </c>
      <c r="T34" s="127"/>
      <c r="U34" s="16"/>
      <c r="V34" s="9"/>
    </row>
    <row r="35" spans="1:22" s="2" customFormat="1" ht="12.75" x14ac:dyDescent="0.2">
      <c r="A35" s="14"/>
      <c r="B35" s="21"/>
      <c r="C35" s="44"/>
      <c r="D35" s="44"/>
      <c r="E35" s="44"/>
      <c r="F35" s="44"/>
      <c r="G35" s="44"/>
      <c r="H35" s="44"/>
      <c r="I35" s="44"/>
      <c r="J35" s="44"/>
      <c r="K35" s="20"/>
      <c r="L35" s="11"/>
      <c r="M35" s="118" t="s">
        <v>8</v>
      </c>
      <c r="N35" s="119"/>
      <c r="O35" s="119"/>
      <c r="P35" s="119"/>
      <c r="Q35" s="119"/>
      <c r="R35" s="119"/>
      <c r="S35" s="127">
        <f>(COUNTIF(C29:J31,"&gt;2")/COUNT(C29:J31))*100</f>
        <v>14.285714285714285</v>
      </c>
      <c r="T35" s="127"/>
      <c r="U35" s="16" t="s">
        <v>0</v>
      </c>
      <c r="V35" s="9"/>
    </row>
    <row r="36" spans="1:22" s="2" customFormat="1" x14ac:dyDescent="0.2">
      <c r="A36" s="9"/>
      <c r="B36" s="9"/>
      <c r="C36" s="42"/>
      <c r="D36" s="42"/>
      <c r="E36" s="42"/>
      <c r="F36" s="42"/>
      <c r="G36" s="42"/>
      <c r="H36" s="42"/>
      <c r="I36" s="42"/>
      <c r="J36" s="42"/>
      <c r="K36" s="9"/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9"/>
      <c r="B37" s="9"/>
      <c r="C37" s="42"/>
      <c r="D37" s="42"/>
      <c r="E37" s="42"/>
      <c r="F37" s="42"/>
      <c r="G37" s="42"/>
      <c r="H37" s="42"/>
      <c r="I37" s="42"/>
      <c r="J37" s="42"/>
      <c r="K37" s="9"/>
      <c r="L37" s="17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28</v>
      </c>
      <c r="B38" s="19"/>
      <c r="C38" s="41">
        <v>7.0000000000000007E-2</v>
      </c>
      <c r="D38" s="41">
        <v>0.09</v>
      </c>
      <c r="E38" s="41">
        <v>0.15</v>
      </c>
      <c r="F38" s="41">
        <v>0.28999999999999998</v>
      </c>
      <c r="G38" s="41">
        <v>0.51</v>
      </c>
      <c r="H38" s="41">
        <v>0.82</v>
      </c>
      <c r="I38" s="41"/>
      <c r="J38" s="41"/>
      <c r="K38" s="20"/>
      <c r="L38" s="11"/>
      <c r="M38" s="114" t="s">
        <v>6</v>
      </c>
      <c r="N38" s="115"/>
      <c r="O38" s="115"/>
      <c r="P38" s="122" t="s">
        <v>1</v>
      </c>
      <c r="Q38" s="122"/>
      <c r="R38" s="122"/>
      <c r="S38" s="123">
        <f>AVERAGE(C38:J40)</f>
        <v>0.74999999999999989</v>
      </c>
      <c r="T38" s="123"/>
      <c r="U38" s="13" t="s">
        <v>0</v>
      </c>
      <c r="V38" s="9"/>
    </row>
    <row r="39" spans="1:22" s="2" customFormat="1" ht="12.75" x14ac:dyDescent="0.2">
      <c r="A39" s="14"/>
      <c r="B39" s="21"/>
      <c r="C39" s="41">
        <v>0.06</v>
      </c>
      <c r="D39" s="41">
        <v>7.0000000000000007E-2</v>
      </c>
      <c r="E39" s="41">
        <v>0.11</v>
      </c>
      <c r="F39" s="41">
        <v>0.25</v>
      </c>
      <c r="G39" s="41">
        <v>0.57999999999999996</v>
      </c>
      <c r="H39" s="41">
        <v>1.18</v>
      </c>
      <c r="I39" s="41">
        <v>2.0699999999999998</v>
      </c>
      <c r="J39" s="41"/>
      <c r="K39" s="20"/>
      <c r="L39" s="11"/>
      <c r="M39" s="120"/>
      <c r="N39" s="121"/>
      <c r="O39" s="121"/>
      <c r="P39" s="124" t="s">
        <v>4</v>
      </c>
      <c r="Q39" s="124"/>
      <c r="R39" s="124"/>
      <c r="S39" s="125">
        <f>MEDIAN(C38:J40)</f>
        <v>0.25</v>
      </c>
      <c r="T39" s="125"/>
      <c r="U39" s="15" t="s">
        <v>0</v>
      </c>
      <c r="V39" s="9"/>
    </row>
    <row r="40" spans="1:22" s="2" customFormat="1" ht="12.75" x14ac:dyDescent="0.2">
      <c r="A40" s="14"/>
      <c r="B40" s="21"/>
      <c r="C40" s="41">
        <v>0.05</v>
      </c>
      <c r="D40" s="41">
        <v>0.06</v>
      </c>
      <c r="E40" s="41">
        <v>7.0000000000000007E-2</v>
      </c>
      <c r="F40" s="41">
        <v>0.1</v>
      </c>
      <c r="G40" s="41">
        <v>0.33</v>
      </c>
      <c r="H40" s="41">
        <v>1.38</v>
      </c>
      <c r="I40" s="41">
        <v>3.26</v>
      </c>
      <c r="J40" s="41">
        <v>4.25</v>
      </c>
      <c r="K40" s="20"/>
      <c r="L40" s="11"/>
      <c r="M40" s="120"/>
      <c r="N40" s="121"/>
      <c r="O40" s="121"/>
      <c r="P40" s="124" t="s">
        <v>5</v>
      </c>
      <c r="Q40" s="124"/>
      <c r="R40" s="124"/>
      <c r="S40" s="125">
        <f>SMALL(C38:J40,1)</f>
        <v>0.05</v>
      </c>
      <c r="T40" s="125"/>
      <c r="U40" s="15" t="s">
        <v>0</v>
      </c>
      <c r="V40" s="9"/>
    </row>
    <row r="41" spans="1:22" s="2" customFormat="1" x14ac:dyDescent="0.2">
      <c r="A41" s="109" t="s">
        <v>7</v>
      </c>
      <c r="B41" s="109"/>
      <c r="C41" s="12">
        <f t="shared" ref="C41:J41" si="3">AVERAGE(C38:C40)</f>
        <v>0.06</v>
      </c>
      <c r="D41" s="12">
        <f t="shared" si="3"/>
        <v>7.3333333333333334E-2</v>
      </c>
      <c r="E41" s="12">
        <f t="shared" si="3"/>
        <v>0.11</v>
      </c>
      <c r="F41" s="12">
        <f t="shared" si="3"/>
        <v>0.21333333333333335</v>
      </c>
      <c r="G41" s="12">
        <f t="shared" si="3"/>
        <v>0.47333333333333333</v>
      </c>
      <c r="H41" s="12">
        <f t="shared" si="3"/>
        <v>1.1266666666666667</v>
      </c>
      <c r="I41" s="12">
        <f t="shared" si="3"/>
        <v>2.665</v>
      </c>
      <c r="J41" s="12">
        <f t="shared" si="3"/>
        <v>4.25</v>
      </c>
      <c r="K41" s="20"/>
      <c r="L41" s="11"/>
      <c r="M41" s="120"/>
      <c r="N41" s="121"/>
      <c r="O41" s="121"/>
      <c r="P41" s="124" t="s">
        <v>3</v>
      </c>
      <c r="Q41" s="124"/>
      <c r="R41" s="124"/>
      <c r="S41" s="125">
        <f>LARGE(C38:J40,1)</f>
        <v>4.25</v>
      </c>
      <c r="T41" s="125"/>
      <c r="U41" s="15" t="s">
        <v>0</v>
      </c>
      <c r="V41" s="9"/>
    </row>
    <row r="42" spans="1:22" s="2" customFormat="1" ht="12.75" x14ac:dyDescent="0.2">
      <c r="A42" s="38"/>
      <c r="B42" s="39"/>
      <c r="C42" s="44"/>
      <c r="D42" s="44"/>
      <c r="E42" s="44"/>
      <c r="F42" s="44"/>
      <c r="G42" s="44"/>
      <c r="H42" s="44"/>
      <c r="I42" s="44"/>
      <c r="J42" s="44"/>
      <c r="K42" s="20"/>
      <c r="L42" s="11"/>
      <c r="M42" s="114" t="s">
        <v>2</v>
      </c>
      <c r="N42" s="115"/>
      <c r="O42" s="115"/>
      <c r="P42" s="122" t="s">
        <v>9</v>
      </c>
      <c r="Q42" s="122"/>
      <c r="R42" s="122"/>
      <c r="S42" s="123">
        <f>S40/S38</f>
        <v>6.666666666666668E-2</v>
      </c>
      <c r="T42" s="123"/>
      <c r="U42" s="13"/>
      <c r="V42" s="9"/>
    </row>
    <row r="43" spans="1:22" s="2" customFormat="1" x14ac:dyDescent="0.2">
      <c r="A43" s="37"/>
      <c r="B43" s="37"/>
      <c r="C43" s="47"/>
      <c r="D43" s="47"/>
      <c r="E43" s="47"/>
      <c r="F43" s="47"/>
      <c r="G43" s="47"/>
      <c r="H43" s="47"/>
      <c r="I43" s="47"/>
      <c r="J43" s="47"/>
      <c r="K43" s="36"/>
      <c r="L43" s="11"/>
      <c r="M43" s="116"/>
      <c r="N43" s="117"/>
      <c r="O43" s="117"/>
      <c r="P43" s="126" t="s">
        <v>10</v>
      </c>
      <c r="Q43" s="126"/>
      <c r="R43" s="126"/>
      <c r="S43" s="127">
        <f>S40/S41</f>
        <v>1.1764705882352941E-2</v>
      </c>
      <c r="T43" s="127"/>
      <c r="U43" s="16"/>
      <c r="V43" s="9"/>
    </row>
    <row r="44" spans="1:22" s="2" customFormat="1" ht="12.75" x14ac:dyDescent="0.2">
      <c r="A44" s="38"/>
      <c r="B44" s="39"/>
      <c r="C44" s="44"/>
      <c r="D44" s="44"/>
      <c r="E44" s="44"/>
      <c r="F44" s="44"/>
      <c r="G44" s="44"/>
      <c r="H44" s="44"/>
      <c r="I44" s="44"/>
      <c r="J44" s="44"/>
      <c r="K44" s="20"/>
      <c r="L44" s="11"/>
      <c r="M44" s="118" t="s">
        <v>8</v>
      </c>
      <c r="N44" s="119"/>
      <c r="O44" s="119"/>
      <c r="P44" s="119"/>
      <c r="Q44" s="119"/>
      <c r="R44" s="119"/>
      <c r="S44" s="127">
        <f>(COUNTIF(C38:J40,"&gt;2")/COUNT(C38:J40))*100</f>
        <v>14.285714285714285</v>
      </c>
      <c r="T44" s="127"/>
      <c r="U44" s="16" t="s">
        <v>0</v>
      </c>
      <c r="V44" s="9"/>
    </row>
    <row r="45" spans="1:22" s="2" customFormat="1" x14ac:dyDescent="0.2">
      <c r="A45" s="9"/>
      <c r="B45" s="9"/>
      <c r="C45" s="42"/>
      <c r="D45" s="42"/>
      <c r="E45" s="42"/>
      <c r="F45" s="42"/>
      <c r="G45" s="42"/>
      <c r="H45" s="42"/>
      <c r="I45" s="42"/>
      <c r="J45" s="42"/>
      <c r="K45" s="9"/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9"/>
      <c r="B46" s="9"/>
      <c r="C46" s="42"/>
      <c r="D46" s="42"/>
      <c r="E46" s="42"/>
      <c r="F46" s="42"/>
      <c r="G46" s="42"/>
      <c r="H46" s="42"/>
      <c r="I46" s="42"/>
      <c r="J46" s="42"/>
      <c r="K46" s="9"/>
      <c r="L46" s="17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29</v>
      </c>
      <c r="B47" s="19"/>
      <c r="C47" s="45">
        <v>0.11</v>
      </c>
      <c r="D47" s="45">
        <v>0.13</v>
      </c>
      <c r="E47" s="45">
        <v>0.19</v>
      </c>
      <c r="F47" s="45">
        <v>0.33</v>
      </c>
      <c r="G47" s="45">
        <v>0.55000000000000004</v>
      </c>
      <c r="H47" s="45">
        <v>0.85</v>
      </c>
      <c r="I47" s="45"/>
      <c r="J47" s="45"/>
      <c r="K47" s="34"/>
      <c r="L47" s="11"/>
      <c r="M47" s="114" t="s">
        <v>6</v>
      </c>
      <c r="N47" s="115"/>
      <c r="O47" s="115"/>
      <c r="P47" s="122" t="s">
        <v>1</v>
      </c>
      <c r="Q47" s="122"/>
      <c r="R47" s="122"/>
      <c r="S47" s="123">
        <f>AVERAGE(C47:J49)</f>
        <v>0.78190476190476199</v>
      </c>
      <c r="T47" s="123"/>
      <c r="U47" s="13" t="s">
        <v>0</v>
      </c>
      <c r="V47" s="9"/>
    </row>
    <row r="48" spans="1:22" s="2" customFormat="1" ht="12.75" x14ac:dyDescent="0.2">
      <c r="A48" s="14"/>
      <c r="B48" s="21"/>
      <c r="C48" s="45">
        <v>0.08</v>
      </c>
      <c r="D48" s="45">
        <v>0.1</v>
      </c>
      <c r="E48" s="45">
        <v>0.14000000000000001</v>
      </c>
      <c r="F48" s="45">
        <v>0.28000000000000003</v>
      </c>
      <c r="G48" s="45">
        <v>0.62</v>
      </c>
      <c r="H48" s="45">
        <v>1.22</v>
      </c>
      <c r="I48" s="45">
        <v>2.1</v>
      </c>
      <c r="J48" s="45"/>
      <c r="K48" s="34"/>
      <c r="L48" s="11"/>
      <c r="M48" s="120"/>
      <c r="N48" s="121"/>
      <c r="O48" s="121"/>
      <c r="P48" s="124" t="s">
        <v>4</v>
      </c>
      <c r="Q48" s="124"/>
      <c r="R48" s="124"/>
      <c r="S48" s="125">
        <f>MEDIAN(C47:J49)</f>
        <v>0.28000000000000003</v>
      </c>
      <c r="T48" s="125"/>
      <c r="U48" s="15" t="s">
        <v>0</v>
      </c>
      <c r="V48" s="9"/>
    </row>
    <row r="49" spans="1:22" s="2" customFormat="1" ht="12.75" x14ac:dyDescent="0.2">
      <c r="A49" s="14"/>
      <c r="B49" s="21"/>
      <c r="C49" s="45">
        <v>0.06</v>
      </c>
      <c r="D49" s="45">
        <v>0.08</v>
      </c>
      <c r="E49" s="45">
        <v>0.09</v>
      </c>
      <c r="F49" s="45">
        <v>0.12</v>
      </c>
      <c r="G49" s="45">
        <v>0.35</v>
      </c>
      <c r="H49" s="45">
        <v>1.42</v>
      </c>
      <c r="I49" s="45">
        <v>3.31</v>
      </c>
      <c r="J49" s="45">
        <v>4.29</v>
      </c>
      <c r="K49" s="34"/>
      <c r="L49" s="11"/>
      <c r="M49" s="120"/>
      <c r="N49" s="121"/>
      <c r="O49" s="121"/>
      <c r="P49" s="124" t="s">
        <v>5</v>
      </c>
      <c r="Q49" s="124"/>
      <c r="R49" s="124"/>
      <c r="S49" s="125">
        <f>SMALL(C47:J49,1)</f>
        <v>0.06</v>
      </c>
      <c r="T49" s="125"/>
      <c r="U49" s="15" t="s">
        <v>0</v>
      </c>
      <c r="V49" s="9"/>
    </row>
    <row r="50" spans="1:22" s="2" customFormat="1" x14ac:dyDescent="0.2">
      <c r="A50" s="109" t="s">
        <v>7</v>
      </c>
      <c r="B50" s="109"/>
      <c r="C50" s="12">
        <f t="shared" ref="C50:J50" si="4">AVERAGE(C47:C49)</f>
        <v>8.3333333333333329E-2</v>
      </c>
      <c r="D50" s="12">
        <f t="shared" si="4"/>
        <v>0.10333333333333333</v>
      </c>
      <c r="E50" s="12">
        <f t="shared" si="4"/>
        <v>0.14000000000000001</v>
      </c>
      <c r="F50" s="12">
        <f t="shared" si="4"/>
        <v>0.24333333333333337</v>
      </c>
      <c r="G50" s="12">
        <f t="shared" si="4"/>
        <v>0.50666666666666671</v>
      </c>
      <c r="H50" s="12">
        <f t="shared" si="4"/>
        <v>1.1633333333333333</v>
      </c>
      <c r="I50" s="12">
        <f t="shared" si="4"/>
        <v>2.7050000000000001</v>
      </c>
      <c r="J50" s="12">
        <f t="shared" si="4"/>
        <v>4.29</v>
      </c>
      <c r="K50" s="34"/>
      <c r="L50" s="11"/>
      <c r="M50" s="120"/>
      <c r="N50" s="121"/>
      <c r="O50" s="121"/>
      <c r="P50" s="124" t="s">
        <v>3</v>
      </c>
      <c r="Q50" s="124"/>
      <c r="R50" s="124"/>
      <c r="S50" s="125">
        <f>LARGE(C47:J49,1)</f>
        <v>4.29</v>
      </c>
      <c r="T50" s="125"/>
      <c r="U50" s="15" t="s">
        <v>0</v>
      </c>
      <c r="V50" s="9"/>
    </row>
    <row r="51" spans="1:22" s="2" customFormat="1" ht="12.75" x14ac:dyDescent="0.2">
      <c r="A51" s="38"/>
      <c r="B51" s="39"/>
      <c r="C51" s="48"/>
      <c r="D51" s="48"/>
      <c r="E51" s="48"/>
      <c r="F51" s="48"/>
      <c r="G51" s="48"/>
      <c r="H51" s="48"/>
      <c r="I51" s="48"/>
      <c r="J51" s="48"/>
      <c r="K51" s="18"/>
      <c r="L51" s="11"/>
      <c r="M51" s="114" t="s">
        <v>2</v>
      </c>
      <c r="N51" s="115"/>
      <c r="O51" s="115"/>
      <c r="P51" s="122" t="s">
        <v>9</v>
      </c>
      <c r="Q51" s="122"/>
      <c r="R51" s="122"/>
      <c r="S51" s="123">
        <f>S49/S47</f>
        <v>7.6735688185140066E-2</v>
      </c>
      <c r="T51" s="123"/>
      <c r="U51" s="13"/>
      <c r="V51" s="9"/>
    </row>
    <row r="52" spans="1:22" s="2" customFormat="1" x14ac:dyDescent="0.2">
      <c r="A52" s="37"/>
      <c r="B52" s="37"/>
      <c r="C52" s="47"/>
      <c r="D52" s="47"/>
      <c r="E52" s="47"/>
      <c r="F52" s="47"/>
      <c r="G52" s="47"/>
      <c r="H52" s="47"/>
      <c r="I52" s="47"/>
      <c r="J52" s="47"/>
      <c r="K52" s="36"/>
      <c r="L52" s="11"/>
      <c r="M52" s="116"/>
      <c r="N52" s="117"/>
      <c r="O52" s="117"/>
      <c r="P52" s="126" t="s">
        <v>10</v>
      </c>
      <c r="Q52" s="126"/>
      <c r="R52" s="126"/>
      <c r="S52" s="127">
        <f>S49/S50</f>
        <v>1.3986013986013986E-2</v>
      </c>
      <c r="T52" s="127"/>
      <c r="U52" s="16"/>
      <c r="V52" s="9"/>
    </row>
    <row r="53" spans="1:22" s="2" customFormat="1" ht="12.75" x14ac:dyDescent="0.2">
      <c r="A53" s="38"/>
      <c r="B53" s="39"/>
      <c r="C53" s="48"/>
      <c r="D53" s="48"/>
      <c r="E53" s="48"/>
      <c r="F53" s="48"/>
      <c r="G53" s="48"/>
      <c r="H53" s="48"/>
      <c r="I53" s="48"/>
      <c r="J53" s="48"/>
      <c r="K53" s="18"/>
      <c r="L53" s="11"/>
      <c r="M53" s="118" t="s">
        <v>8</v>
      </c>
      <c r="N53" s="119"/>
      <c r="O53" s="119"/>
      <c r="P53" s="119"/>
      <c r="Q53" s="119"/>
      <c r="R53" s="119"/>
      <c r="S53" s="127">
        <f>(COUNTIF(C47:J49,"&gt;2")/COUNT(C47:J49))*100</f>
        <v>14.285714285714285</v>
      </c>
      <c r="T53" s="127"/>
      <c r="U53" s="16" t="s">
        <v>0</v>
      </c>
      <c r="V53" s="9"/>
    </row>
    <row r="54" spans="1:22" s="2" customFormat="1" x14ac:dyDescent="0.2">
      <c r="A54" s="37"/>
      <c r="B54" s="37"/>
      <c r="C54" s="47"/>
      <c r="D54" s="47"/>
      <c r="E54" s="47"/>
      <c r="F54" s="47"/>
      <c r="G54" s="47"/>
      <c r="H54" s="47"/>
      <c r="I54" s="47"/>
      <c r="J54" s="47"/>
      <c r="K54" s="37"/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37"/>
      <c r="B55" s="37"/>
      <c r="C55" s="47"/>
      <c r="D55" s="47"/>
      <c r="E55" s="47"/>
      <c r="F55" s="47"/>
      <c r="G55" s="47"/>
      <c r="H55" s="47"/>
      <c r="I55" s="47"/>
      <c r="J55" s="47"/>
      <c r="K55" s="37"/>
      <c r="L55" s="17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30</v>
      </c>
      <c r="B56" s="20">
        <v>6.62</v>
      </c>
      <c r="C56" s="43">
        <v>0.13</v>
      </c>
      <c r="D56" s="43">
        <v>0.16</v>
      </c>
      <c r="E56" s="43">
        <v>0.23</v>
      </c>
      <c r="F56" s="43">
        <v>0.37</v>
      </c>
      <c r="G56" s="43">
        <v>0.59</v>
      </c>
      <c r="H56" s="43">
        <v>0.88</v>
      </c>
      <c r="I56" s="43"/>
      <c r="J56" s="43"/>
      <c r="K56" s="35"/>
      <c r="L56" s="11"/>
      <c r="M56" s="114" t="s">
        <v>6</v>
      </c>
      <c r="N56" s="115"/>
      <c r="O56" s="115"/>
      <c r="P56" s="122" t="s">
        <v>1</v>
      </c>
      <c r="Q56" s="122"/>
      <c r="R56" s="122"/>
      <c r="S56" s="123">
        <f>AVERAGE(C56:J58)</f>
        <v>0.81285714285714283</v>
      </c>
      <c r="T56" s="123"/>
      <c r="U56" s="13" t="s">
        <v>0</v>
      </c>
      <c r="V56" s="9"/>
    </row>
    <row r="57" spans="1:22" s="2" customFormat="1" ht="12.75" x14ac:dyDescent="0.2">
      <c r="A57" s="14"/>
      <c r="B57" s="20">
        <v>7.59</v>
      </c>
      <c r="C57" s="43">
        <v>0.1</v>
      </c>
      <c r="D57" s="43">
        <v>0.12</v>
      </c>
      <c r="E57" s="43">
        <v>0.17</v>
      </c>
      <c r="F57" s="43">
        <v>0.32</v>
      </c>
      <c r="G57" s="43">
        <v>0.66</v>
      </c>
      <c r="H57" s="43">
        <v>1.26</v>
      </c>
      <c r="I57" s="43">
        <v>2.13</v>
      </c>
      <c r="J57" s="43"/>
      <c r="K57" s="35"/>
      <c r="L57" s="11"/>
      <c r="M57" s="120"/>
      <c r="N57" s="121"/>
      <c r="O57" s="121"/>
      <c r="P57" s="124" t="s">
        <v>4</v>
      </c>
      <c r="Q57" s="124"/>
      <c r="R57" s="124"/>
      <c r="S57" s="125">
        <f>MEDIAN(C56:J58)</f>
        <v>0.32</v>
      </c>
      <c r="T57" s="125"/>
      <c r="U57" s="15" t="s">
        <v>0</v>
      </c>
      <c r="V57" s="9"/>
    </row>
    <row r="58" spans="1:22" s="2" customFormat="1" ht="12.75" x14ac:dyDescent="0.2">
      <c r="A58" s="14"/>
      <c r="B58" s="20">
        <v>3.15</v>
      </c>
      <c r="C58" s="43">
        <v>7.0000000000000007E-2</v>
      </c>
      <c r="D58" s="43">
        <v>0.09</v>
      </c>
      <c r="E58" s="43">
        <v>0.11</v>
      </c>
      <c r="F58" s="43">
        <v>0.15</v>
      </c>
      <c r="G58" s="43">
        <v>0.38</v>
      </c>
      <c r="H58" s="43">
        <v>1.47</v>
      </c>
      <c r="I58" s="43">
        <v>3.35</v>
      </c>
      <c r="J58" s="43">
        <v>4.33</v>
      </c>
      <c r="K58" s="35"/>
      <c r="L58" s="11"/>
      <c r="M58" s="120"/>
      <c r="N58" s="121"/>
      <c r="O58" s="121"/>
      <c r="P58" s="124" t="s">
        <v>5</v>
      </c>
      <c r="Q58" s="124"/>
      <c r="R58" s="124"/>
      <c r="S58" s="125">
        <f>SMALL(C56:J58,1)</f>
        <v>7.0000000000000007E-2</v>
      </c>
      <c r="T58" s="125"/>
      <c r="U58" s="15" t="s">
        <v>0</v>
      </c>
      <c r="V58" s="9"/>
    </row>
    <row r="59" spans="1:22" s="2" customFormat="1" x14ac:dyDescent="0.2">
      <c r="A59" s="109" t="s">
        <v>7</v>
      </c>
      <c r="B59" s="109"/>
      <c r="C59" s="12">
        <f t="shared" ref="C59:J59" si="5">AVERAGE(C56:C58)</f>
        <v>0.10000000000000002</v>
      </c>
      <c r="D59" s="12">
        <f t="shared" si="5"/>
        <v>0.12333333333333334</v>
      </c>
      <c r="E59" s="12">
        <f t="shared" si="5"/>
        <v>0.17</v>
      </c>
      <c r="F59" s="12">
        <f t="shared" si="5"/>
        <v>0.27999999999999997</v>
      </c>
      <c r="G59" s="12">
        <f t="shared" si="5"/>
        <v>0.54333333333333333</v>
      </c>
      <c r="H59" s="12">
        <f t="shared" si="5"/>
        <v>1.2033333333333334</v>
      </c>
      <c r="I59" s="12">
        <f t="shared" si="5"/>
        <v>2.74</v>
      </c>
      <c r="J59" s="12">
        <f t="shared" si="5"/>
        <v>4.33</v>
      </c>
      <c r="K59" s="35"/>
      <c r="L59" s="11"/>
      <c r="M59" s="120"/>
      <c r="N59" s="121"/>
      <c r="O59" s="121"/>
      <c r="P59" s="124" t="s">
        <v>3</v>
      </c>
      <c r="Q59" s="124"/>
      <c r="R59" s="124"/>
      <c r="S59" s="125">
        <f>LARGE(C56:J58,1)</f>
        <v>4.33</v>
      </c>
      <c r="T59" s="125"/>
      <c r="U59" s="15" t="s">
        <v>0</v>
      </c>
      <c r="V59" s="9"/>
    </row>
    <row r="60" spans="1:22" s="2" customFormat="1" ht="12.75" x14ac:dyDescent="0.2">
      <c r="A60" s="38"/>
      <c r="B60" s="20">
        <v>4.95</v>
      </c>
      <c r="C60" s="20"/>
      <c r="D60" s="20"/>
      <c r="E60" s="20"/>
      <c r="F60" s="20"/>
      <c r="G60" s="20"/>
      <c r="H60" s="20"/>
      <c r="I60" s="20"/>
      <c r="J60" s="20"/>
      <c r="K60" s="20"/>
      <c r="L60" s="11"/>
      <c r="M60" s="114" t="s">
        <v>2</v>
      </c>
      <c r="N60" s="115"/>
      <c r="O60" s="115"/>
      <c r="P60" s="122" t="s">
        <v>9</v>
      </c>
      <c r="Q60" s="122"/>
      <c r="R60" s="122"/>
      <c r="S60" s="123">
        <f>S58/S56</f>
        <v>8.611599297012304E-2</v>
      </c>
      <c r="T60" s="123"/>
      <c r="U60" s="13"/>
      <c r="V60" s="9"/>
    </row>
    <row r="61" spans="1:22" s="2" customFormat="1" x14ac:dyDescent="0.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6"/>
      <c r="L61" s="11"/>
      <c r="M61" s="116"/>
      <c r="N61" s="117"/>
      <c r="O61" s="117"/>
      <c r="P61" s="126" t="s">
        <v>10</v>
      </c>
      <c r="Q61" s="126"/>
      <c r="R61" s="126"/>
      <c r="S61" s="127">
        <f>S58/S59</f>
        <v>1.6166281755196306E-2</v>
      </c>
      <c r="T61" s="127"/>
      <c r="U61" s="16"/>
      <c r="V61" s="9"/>
    </row>
    <row r="62" spans="1:22" s="2" customFormat="1" ht="12.75" x14ac:dyDescent="0.2">
      <c r="A62" s="38"/>
      <c r="B62" s="20">
        <v>4.8899999999999997</v>
      </c>
      <c r="C62" s="20"/>
      <c r="D62" s="20"/>
      <c r="E62" s="20"/>
      <c r="F62" s="20"/>
      <c r="G62" s="20"/>
      <c r="H62" s="20"/>
      <c r="I62" s="20"/>
      <c r="J62" s="20"/>
      <c r="K62" s="20"/>
      <c r="L62" s="11"/>
      <c r="M62" s="118" t="s">
        <v>8</v>
      </c>
      <c r="N62" s="119"/>
      <c r="O62" s="119"/>
      <c r="P62" s="119"/>
      <c r="Q62" s="119"/>
      <c r="R62" s="119"/>
      <c r="S62" s="127">
        <f>(COUNTIF(C56:J58,"&gt;2")/COUNT(C56:J58))*100</f>
        <v>14.285714285714285</v>
      </c>
      <c r="T62" s="127"/>
      <c r="U62" s="16" t="s">
        <v>0</v>
      </c>
      <c r="V62" s="9"/>
    </row>
    <row r="63" spans="1:22" s="2" customForma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  <row r="65" ht="11.25" hidden="1" customHeight="1" x14ac:dyDescent="0.2"/>
    <row r="66" ht="11.25" hidden="1" customHeight="1" x14ac:dyDescent="0.2"/>
    <row r="67" ht="11.25" hidden="1" customHeight="1" x14ac:dyDescent="0.2"/>
    <row r="68" ht="11.25" hidden="1" customHeight="1" x14ac:dyDescent="0.2"/>
  </sheetData>
  <mergeCells count="91">
    <mergeCell ref="A17:B17"/>
    <mergeCell ref="N17:U17"/>
    <mergeCell ref="A18:C18"/>
    <mergeCell ref="N18:P18"/>
    <mergeCell ref="Q18:S18"/>
    <mergeCell ref="T18:U18"/>
    <mergeCell ref="M24:O25"/>
    <mergeCell ref="P24:R24"/>
    <mergeCell ref="S24:T24"/>
    <mergeCell ref="A23:B23"/>
    <mergeCell ref="P25:R25"/>
    <mergeCell ref="S25:T25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6:R26"/>
    <mergeCell ref="S26:T26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A32:B32"/>
    <mergeCell ref="P34:R34"/>
    <mergeCell ref="S34:T34"/>
    <mergeCell ref="M35:R35"/>
    <mergeCell ref="S35:T35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A41:B41"/>
    <mergeCell ref="P43:R43"/>
    <mergeCell ref="S43:T43"/>
    <mergeCell ref="M44:R44"/>
    <mergeCell ref="S44:T44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A50:B50"/>
    <mergeCell ref="P52:R52"/>
    <mergeCell ref="S52:T52"/>
    <mergeCell ref="A59:B59"/>
    <mergeCell ref="P61:R61"/>
    <mergeCell ref="S61:T61"/>
    <mergeCell ref="M53:R53"/>
    <mergeCell ref="S53:T53"/>
    <mergeCell ref="M56:O59"/>
    <mergeCell ref="P56:R56"/>
    <mergeCell ref="S56:T56"/>
    <mergeCell ref="P57:R57"/>
    <mergeCell ref="S57:T57"/>
    <mergeCell ref="P58:R58"/>
    <mergeCell ref="S58:T58"/>
    <mergeCell ref="P59:R59"/>
    <mergeCell ref="M62:R62"/>
    <mergeCell ref="S62:T62"/>
    <mergeCell ref="S59:T59"/>
    <mergeCell ref="M60:O61"/>
    <mergeCell ref="P60:R60"/>
    <mergeCell ref="S60:T60"/>
  </mergeCells>
  <conditionalFormatting sqref="C20:J22 C29:J31 C38:J40 C47:J49 C56:J58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4" orientation="portrait" r:id="rId1"/>
  <headerFooter>
    <oddHeader>&amp;LRum 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topLeftCell="A14" zoomScaleNormal="100" zoomScaleSheetLayoutView="100" zoomScalePageLayoutView="70" workbookViewId="0">
      <selection activeCell="S26" sqref="S26:T26"/>
    </sheetView>
  </sheetViews>
  <sheetFormatPr defaultColWidth="0" defaultRowHeight="11.25" customHeight="1" zeroHeight="1" x14ac:dyDescent="0.2"/>
  <cols>
    <col min="1" max="1" width="6.28515625" style="4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5703125" style="5" customWidth="1"/>
    <col min="22" max="22" width="1.28515625" style="5" customWidth="1"/>
    <col min="23" max="23" width="0" style="5" hidden="1" customWidth="1"/>
    <col min="24" max="16384" width="9.140625" style="5" hidden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11" t="s">
        <v>20</v>
      </c>
      <c r="B17" s="111"/>
      <c r="C17" s="27"/>
      <c r="D17" s="30"/>
      <c r="E17" s="30">
        <v>3.5</v>
      </c>
      <c r="F17" s="30">
        <f t="shared" ref="F17:K17" si="0">E17-$D$18</f>
        <v>3</v>
      </c>
      <c r="G17" s="30">
        <f t="shared" si="0"/>
        <v>2.5</v>
      </c>
      <c r="H17" s="30">
        <f t="shared" si="0"/>
        <v>2</v>
      </c>
      <c r="I17" s="30">
        <f t="shared" si="0"/>
        <v>1.5</v>
      </c>
      <c r="J17" s="30">
        <f t="shared" si="0"/>
        <v>1</v>
      </c>
      <c r="K17" s="30">
        <f t="shared" si="0"/>
        <v>0.5</v>
      </c>
      <c r="L17" s="33" t="s">
        <v>21</v>
      </c>
      <c r="M17" s="26" t="s">
        <v>11</v>
      </c>
      <c r="N17" s="110" t="s">
        <v>36</v>
      </c>
      <c r="O17" s="110"/>
      <c r="P17" s="110"/>
      <c r="Q17" s="110"/>
      <c r="R17" s="110"/>
      <c r="S17" s="110"/>
      <c r="T17" s="110"/>
      <c r="U17" s="110"/>
      <c r="V17" s="9"/>
    </row>
    <row r="18" spans="1:23" s="2" customFormat="1" x14ac:dyDescent="0.2">
      <c r="A18" s="132" t="s">
        <v>19</v>
      </c>
      <c r="B18" s="132"/>
      <c r="C18" s="132"/>
      <c r="D18" s="25">
        <v>0.5</v>
      </c>
      <c r="E18" s="31" t="s">
        <v>16</v>
      </c>
      <c r="F18" s="22"/>
      <c r="G18" s="22"/>
      <c r="H18" s="22"/>
      <c r="I18" s="22"/>
      <c r="J18" s="22"/>
      <c r="K18" s="22"/>
      <c r="L18" s="22"/>
      <c r="M18" s="32" t="s">
        <v>17</v>
      </c>
      <c r="N18" s="110" t="s">
        <v>13</v>
      </c>
      <c r="O18" s="110"/>
      <c r="P18" s="110"/>
      <c r="Q18" s="113" t="s">
        <v>18</v>
      </c>
      <c r="R18" s="113"/>
      <c r="S18" s="113"/>
      <c r="T18" s="110" t="s">
        <v>15</v>
      </c>
      <c r="U18" s="110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24"/>
      <c r="T19" s="24"/>
      <c r="U19" s="23"/>
      <c r="V19" s="9"/>
    </row>
    <row r="20" spans="1:23" s="2" customFormat="1" x14ac:dyDescent="0.2">
      <c r="A20" s="10" t="s">
        <v>26</v>
      </c>
      <c r="B20" s="19"/>
      <c r="C20" s="41">
        <v>0.03</v>
      </c>
      <c r="D20" s="41">
        <v>0.03</v>
      </c>
      <c r="E20" s="41">
        <v>0.05</v>
      </c>
      <c r="F20" s="41">
        <v>0.15</v>
      </c>
      <c r="G20" s="41">
        <v>0.5</v>
      </c>
      <c r="H20" s="41">
        <v>1.24</v>
      </c>
      <c r="I20" s="41">
        <v>2.41</v>
      </c>
      <c r="J20" s="41">
        <v>2.2999999999999998</v>
      </c>
      <c r="K20" s="20"/>
      <c r="L20" s="11"/>
      <c r="M20" s="114" t="s">
        <v>6</v>
      </c>
      <c r="N20" s="115"/>
      <c r="O20" s="115"/>
      <c r="P20" s="122" t="s">
        <v>1</v>
      </c>
      <c r="Q20" s="122"/>
      <c r="R20" s="122"/>
      <c r="S20" s="123">
        <f>AVERAGE(C20:J22)</f>
        <v>0.5261904761904761</v>
      </c>
      <c r="T20" s="123"/>
      <c r="U20" s="13" t="s">
        <v>0</v>
      </c>
      <c r="V20" s="9"/>
    </row>
    <row r="21" spans="1:23" s="2" customFormat="1" ht="12.75" x14ac:dyDescent="0.2">
      <c r="A21" s="14"/>
      <c r="B21" s="21"/>
      <c r="C21" s="41">
        <v>0.03</v>
      </c>
      <c r="D21" s="41">
        <v>0.04</v>
      </c>
      <c r="E21" s="41">
        <v>0.08</v>
      </c>
      <c r="F21" s="41">
        <v>0.23</v>
      </c>
      <c r="G21" s="41">
        <v>0.46</v>
      </c>
      <c r="H21" s="41">
        <v>0.87</v>
      </c>
      <c r="I21" s="41">
        <v>1.2</v>
      </c>
      <c r="J21" s="41"/>
      <c r="K21" s="20"/>
      <c r="L21" s="11"/>
      <c r="M21" s="120"/>
      <c r="N21" s="121"/>
      <c r="O21" s="121"/>
      <c r="P21" s="124" t="s">
        <v>4</v>
      </c>
      <c r="Q21" s="124"/>
      <c r="R21" s="124"/>
      <c r="S21" s="125">
        <f>MEDIAN(C20:J22)</f>
        <v>0.2</v>
      </c>
      <c r="T21" s="125"/>
      <c r="U21" s="15" t="s">
        <v>0</v>
      </c>
      <c r="V21" s="9"/>
    </row>
    <row r="22" spans="1:23" s="2" customFormat="1" ht="12.75" x14ac:dyDescent="0.2">
      <c r="A22" s="14"/>
      <c r="B22" s="21"/>
      <c r="C22" s="41">
        <v>0.03</v>
      </c>
      <c r="D22" s="41">
        <v>0.03</v>
      </c>
      <c r="E22" s="41">
        <v>0.1</v>
      </c>
      <c r="F22" s="41">
        <v>0.2</v>
      </c>
      <c r="G22" s="41">
        <v>0.44</v>
      </c>
      <c r="H22" s="41">
        <v>0.63</v>
      </c>
      <c r="I22" s="41"/>
      <c r="J22" s="41"/>
      <c r="K22" s="20"/>
      <c r="L22" s="11"/>
      <c r="M22" s="120"/>
      <c r="N22" s="121"/>
      <c r="O22" s="121"/>
      <c r="P22" s="124" t="s">
        <v>5</v>
      </c>
      <c r="Q22" s="124"/>
      <c r="R22" s="124"/>
      <c r="S22" s="125">
        <f>SMALL(C20:J22,1)</f>
        <v>0.03</v>
      </c>
      <c r="T22" s="125"/>
      <c r="U22" s="15" t="s">
        <v>0</v>
      </c>
      <c r="V22" s="9"/>
    </row>
    <row r="23" spans="1:23" s="2" customFormat="1" x14ac:dyDescent="0.2">
      <c r="A23" s="109" t="s">
        <v>7</v>
      </c>
      <c r="B23" s="109"/>
      <c r="C23" s="12">
        <f t="shared" ref="C23:J23" si="1">AVERAGE(C20:C22)</f>
        <v>0.03</v>
      </c>
      <c r="D23" s="12">
        <f t="shared" si="1"/>
        <v>3.3333333333333333E-2</v>
      </c>
      <c r="E23" s="12">
        <f t="shared" si="1"/>
        <v>7.6666666666666675E-2</v>
      </c>
      <c r="F23" s="12">
        <f t="shared" si="1"/>
        <v>0.19333333333333336</v>
      </c>
      <c r="G23" s="12">
        <f>AVERAGE(G20:G22)</f>
        <v>0.46666666666666662</v>
      </c>
      <c r="H23" s="12">
        <f t="shared" si="1"/>
        <v>0.91333333333333322</v>
      </c>
      <c r="I23" s="12">
        <f t="shared" si="1"/>
        <v>1.8050000000000002</v>
      </c>
      <c r="J23" s="12">
        <f t="shared" si="1"/>
        <v>2.2999999999999998</v>
      </c>
      <c r="K23" s="20"/>
      <c r="L23" s="11"/>
      <c r="M23" s="120"/>
      <c r="N23" s="121"/>
      <c r="O23" s="121"/>
      <c r="P23" s="124" t="s">
        <v>3</v>
      </c>
      <c r="Q23" s="124"/>
      <c r="R23" s="124"/>
      <c r="S23" s="125">
        <f>LARGE(C20:J22,1)</f>
        <v>2.41</v>
      </c>
      <c r="T23" s="125"/>
      <c r="U23" s="15" t="s">
        <v>0</v>
      </c>
      <c r="V23" s="9"/>
    </row>
    <row r="24" spans="1:23" s="2" customFormat="1" ht="12.75" x14ac:dyDescent="0.2">
      <c r="A24" s="14"/>
      <c r="B24" s="21"/>
      <c r="C24" s="44"/>
      <c r="D24" s="44"/>
      <c r="E24" s="44"/>
      <c r="F24" s="44"/>
      <c r="G24" s="44"/>
      <c r="H24" s="44"/>
      <c r="I24" s="44"/>
      <c r="J24" s="44"/>
      <c r="K24" s="20"/>
      <c r="L24" s="11"/>
      <c r="M24" s="114" t="s">
        <v>2</v>
      </c>
      <c r="N24" s="115"/>
      <c r="O24" s="115"/>
      <c r="P24" s="122" t="s">
        <v>9</v>
      </c>
      <c r="Q24" s="122"/>
      <c r="R24" s="122"/>
      <c r="S24" s="123">
        <f>S22/S20</f>
        <v>5.701357466063349E-2</v>
      </c>
      <c r="T24" s="123"/>
      <c r="U24" s="13"/>
      <c r="V24" s="9"/>
    </row>
    <row r="25" spans="1:23" s="2" customFormat="1" x14ac:dyDescent="0.2">
      <c r="A25" s="9"/>
      <c r="B25" s="9"/>
      <c r="C25" s="42"/>
      <c r="D25" s="42"/>
      <c r="E25" s="42"/>
      <c r="F25" s="42"/>
      <c r="G25" s="42"/>
      <c r="H25" s="42"/>
      <c r="I25" s="42"/>
      <c r="J25" s="42"/>
      <c r="K25" s="36"/>
      <c r="L25" s="11"/>
      <c r="M25" s="116"/>
      <c r="N25" s="117"/>
      <c r="O25" s="117"/>
      <c r="P25" s="126" t="s">
        <v>10</v>
      </c>
      <c r="Q25" s="126"/>
      <c r="R25" s="126"/>
      <c r="S25" s="127">
        <f>S22/S23</f>
        <v>1.2448132780082987E-2</v>
      </c>
      <c r="T25" s="127"/>
      <c r="U25" s="16"/>
      <c r="V25" s="9"/>
    </row>
    <row r="26" spans="1:23" s="2" customFormat="1" ht="12.75" x14ac:dyDescent="0.2">
      <c r="A26" s="14"/>
      <c r="B26" s="21"/>
      <c r="C26" s="44"/>
      <c r="D26" s="44"/>
      <c r="E26" s="44"/>
      <c r="F26" s="44"/>
      <c r="G26" s="44"/>
      <c r="H26" s="44"/>
      <c r="I26" s="44"/>
      <c r="J26" s="44"/>
      <c r="K26" s="20"/>
      <c r="L26" s="11"/>
      <c r="M26" s="118" t="s">
        <v>8</v>
      </c>
      <c r="N26" s="119"/>
      <c r="O26" s="119"/>
      <c r="P26" s="119"/>
      <c r="Q26" s="119"/>
      <c r="R26" s="119"/>
      <c r="S26" s="127">
        <f>(COUNTIF(C20:J22,"&gt;2")/COUNT(C20:J22))*100</f>
        <v>9.5238095238095237</v>
      </c>
      <c r="T26" s="127"/>
      <c r="U26" s="16" t="s">
        <v>0</v>
      </c>
      <c r="V26" s="9"/>
    </row>
    <row r="27" spans="1:23" s="2" customFormat="1" x14ac:dyDescent="0.2">
      <c r="C27" s="42"/>
      <c r="D27" s="42"/>
      <c r="E27" s="42"/>
      <c r="F27" s="42"/>
      <c r="G27" s="42"/>
      <c r="H27" s="42"/>
      <c r="I27" s="42"/>
      <c r="J27" s="42"/>
      <c r="K27" s="9"/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C28" s="42"/>
      <c r="D28" s="42"/>
      <c r="E28" s="42"/>
      <c r="F28" s="42"/>
      <c r="G28" s="42"/>
      <c r="H28" s="42"/>
      <c r="I28" s="42"/>
      <c r="J28" s="42"/>
      <c r="K28" s="9"/>
      <c r="L28" s="17"/>
      <c r="M28" s="9"/>
      <c r="N28" s="9"/>
      <c r="O28" s="9"/>
      <c r="P28" s="9"/>
      <c r="Q28" s="9"/>
      <c r="R28" s="9"/>
      <c r="S28" s="8"/>
      <c r="T28" s="8"/>
      <c r="U28" s="9"/>
      <c r="V28" s="9"/>
      <c r="W28" s="3"/>
    </row>
    <row r="29" spans="1:23" s="2" customFormat="1" x14ac:dyDescent="0.2">
      <c r="A29" s="10" t="s">
        <v>27</v>
      </c>
      <c r="B29" s="19"/>
      <c r="C29" s="41">
        <v>0.04</v>
      </c>
      <c r="D29" s="41">
        <v>0.05</v>
      </c>
      <c r="E29" s="41">
        <v>7.0000000000000007E-2</v>
      </c>
      <c r="F29" s="41">
        <v>0.17</v>
      </c>
      <c r="G29" s="41">
        <v>0.53</v>
      </c>
      <c r="H29" s="41">
        <v>1.27</v>
      </c>
      <c r="I29" s="41">
        <v>2.44</v>
      </c>
      <c r="J29" s="41">
        <v>2.3199999999999998</v>
      </c>
      <c r="K29" s="20"/>
      <c r="L29" s="11"/>
      <c r="M29" s="114" t="s">
        <v>6</v>
      </c>
      <c r="N29" s="115"/>
      <c r="O29" s="115"/>
      <c r="P29" s="122" t="s">
        <v>1</v>
      </c>
      <c r="Q29" s="122"/>
      <c r="R29" s="122"/>
      <c r="S29" s="123">
        <f>AVERAGE(C29:J31)</f>
        <v>0.54952380952380975</v>
      </c>
      <c r="T29" s="123"/>
      <c r="U29" s="13" t="s">
        <v>0</v>
      </c>
      <c r="V29" s="9"/>
    </row>
    <row r="30" spans="1:23" s="2" customFormat="1" ht="12.75" x14ac:dyDescent="0.2">
      <c r="A30" s="14"/>
      <c r="B30" s="21"/>
      <c r="C30" s="41">
        <v>0.05</v>
      </c>
      <c r="D30" s="41">
        <v>0.06</v>
      </c>
      <c r="E30" s="41">
        <v>0.1</v>
      </c>
      <c r="F30" s="41">
        <v>0.26</v>
      </c>
      <c r="G30" s="41">
        <v>0.48</v>
      </c>
      <c r="H30" s="41">
        <v>0.89</v>
      </c>
      <c r="I30" s="41">
        <v>1.22</v>
      </c>
      <c r="J30" s="41"/>
      <c r="K30" s="20"/>
      <c r="L30" s="11"/>
      <c r="M30" s="120"/>
      <c r="N30" s="121"/>
      <c r="O30" s="121"/>
      <c r="P30" s="124" t="s">
        <v>4</v>
      </c>
      <c r="Q30" s="124"/>
      <c r="R30" s="124"/>
      <c r="S30" s="125">
        <f>MEDIAN(C29:J31)</f>
        <v>0.23</v>
      </c>
      <c r="T30" s="125"/>
      <c r="U30" s="15" t="s">
        <v>0</v>
      </c>
      <c r="V30" s="9"/>
    </row>
    <row r="31" spans="1:23" s="2" customFormat="1" ht="12.75" x14ac:dyDescent="0.2">
      <c r="A31" s="14"/>
      <c r="B31" s="21"/>
      <c r="C31" s="41">
        <v>0.05</v>
      </c>
      <c r="D31" s="41">
        <v>0.06</v>
      </c>
      <c r="E31" s="41">
        <v>0.13</v>
      </c>
      <c r="F31" s="41">
        <v>0.23</v>
      </c>
      <c r="G31" s="41">
        <v>0.47</v>
      </c>
      <c r="H31" s="41">
        <v>0.65</v>
      </c>
      <c r="I31" s="41"/>
      <c r="J31" s="41"/>
      <c r="K31" s="20"/>
      <c r="L31" s="11"/>
      <c r="M31" s="120"/>
      <c r="N31" s="121"/>
      <c r="O31" s="121"/>
      <c r="P31" s="124" t="s">
        <v>5</v>
      </c>
      <c r="Q31" s="124"/>
      <c r="R31" s="124"/>
      <c r="S31" s="125">
        <f>SMALL(C29:J31,1)</f>
        <v>0.04</v>
      </c>
      <c r="T31" s="125"/>
      <c r="U31" s="15" t="s">
        <v>0</v>
      </c>
      <c r="V31" s="9"/>
    </row>
    <row r="32" spans="1:23" s="2" customFormat="1" x14ac:dyDescent="0.2">
      <c r="A32" s="109" t="s">
        <v>7</v>
      </c>
      <c r="B32" s="109"/>
      <c r="C32" s="12">
        <f t="shared" ref="C32:J32" si="2">AVERAGE(C29:C31)</f>
        <v>4.6666666666666669E-2</v>
      </c>
      <c r="D32" s="12">
        <f t="shared" si="2"/>
        <v>5.6666666666666664E-2</v>
      </c>
      <c r="E32" s="12">
        <f t="shared" si="2"/>
        <v>0.10000000000000002</v>
      </c>
      <c r="F32" s="12">
        <f t="shared" si="2"/>
        <v>0.22</v>
      </c>
      <c r="G32" s="12">
        <f t="shared" si="2"/>
        <v>0.49333333333333335</v>
      </c>
      <c r="H32" s="12">
        <f t="shared" si="2"/>
        <v>0.93666666666666665</v>
      </c>
      <c r="I32" s="12">
        <f t="shared" si="2"/>
        <v>1.83</v>
      </c>
      <c r="J32" s="12">
        <f t="shared" si="2"/>
        <v>2.3199999999999998</v>
      </c>
      <c r="K32" s="36"/>
      <c r="L32" s="11"/>
      <c r="M32" s="120"/>
      <c r="N32" s="121"/>
      <c r="O32" s="121"/>
      <c r="P32" s="124" t="s">
        <v>3</v>
      </c>
      <c r="Q32" s="124"/>
      <c r="R32" s="124"/>
      <c r="S32" s="125">
        <f>LARGE(C29:J31,1)</f>
        <v>2.44</v>
      </c>
      <c r="T32" s="125"/>
      <c r="U32" s="15" t="s">
        <v>0</v>
      </c>
      <c r="V32" s="9"/>
    </row>
    <row r="33" spans="1:22" s="2" customFormat="1" ht="12.75" x14ac:dyDescent="0.2">
      <c r="A33" s="14"/>
      <c r="B33" s="21"/>
      <c r="C33" s="44"/>
      <c r="D33" s="44"/>
      <c r="E33" s="44"/>
      <c r="F33" s="44"/>
      <c r="G33" s="44"/>
      <c r="H33" s="44"/>
      <c r="I33" s="44"/>
      <c r="J33" s="44"/>
      <c r="K33" s="20"/>
      <c r="L33" s="11"/>
      <c r="M33" s="114" t="s">
        <v>2</v>
      </c>
      <c r="N33" s="115"/>
      <c r="O33" s="115"/>
      <c r="P33" s="122" t="s">
        <v>9</v>
      </c>
      <c r="Q33" s="122"/>
      <c r="R33" s="122"/>
      <c r="S33" s="123">
        <f>S31/S29</f>
        <v>7.2790294627382984E-2</v>
      </c>
      <c r="T33" s="123"/>
      <c r="U33" s="13"/>
      <c r="V33" s="9"/>
    </row>
    <row r="34" spans="1:22" s="2" customFormat="1" x14ac:dyDescent="0.2">
      <c r="A34" s="9"/>
      <c r="B34" s="9"/>
      <c r="C34" s="42"/>
      <c r="D34" s="42"/>
      <c r="E34" s="42"/>
      <c r="F34" s="42"/>
      <c r="G34" s="42"/>
      <c r="H34" s="42"/>
      <c r="I34" s="42"/>
      <c r="J34" s="42"/>
      <c r="K34" s="9"/>
      <c r="L34" s="11"/>
      <c r="M34" s="116"/>
      <c r="N34" s="117"/>
      <c r="O34" s="117"/>
      <c r="P34" s="126" t="s">
        <v>10</v>
      </c>
      <c r="Q34" s="126"/>
      <c r="R34" s="126"/>
      <c r="S34" s="127">
        <f>S31/S32</f>
        <v>1.6393442622950821E-2</v>
      </c>
      <c r="T34" s="127"/>
      <c r="U34" s="16"/>
      <c r="V34" s="9"/>
    </row>
    <row r="35" spans="1:22" s="2" customFormat="1" ht="12.75" x14ac:dyDescent="0.2">
      <c r="A35" s="14"/>
      <c r="B35" s="21"/>
      <c r="C35" s="44"/>
      <c r="D35" s="44"/>
      <c r="E35" s="44"/>
      <c r="F35" s="44"/>
      <c r="G35" s="44"/>
      <c r="H35" s="44"/>
      <c r="I35" s="44"/>
      <c r="J35" s="44"/>
      <c r="K35" s="20"/>
      <c r="L35" s="11"/>
      <c r="M35" s="118" t="s">
        <v>8</v>
      </c>
      <c r="N35" s="119"/>
      <c r="O35" s="119"/>
      <c r="P35" s="119"/>
      <c r="Q35" s="119"/>
      <c r="R35" s="119"/>
      <c r="S35" s="127">
        <f>(COUNTIF(C29:J31,"&gt;2")/COUNT(C29:J31))*100</f>
        <v>9.5238095238095237</v>
      </c>
      <c r="T35" s="127"/>
      <c r="U35" s="16" t="s">
        <v>0</v>
      </c>
      <c r="V35" s="9"/>
    </row>
    <row r="36" spans="1:22" s="2" customFormat="1" x14ac:dyDescent="0.2">
      <c r="A36" s="9"/>
      <c r="B36" s="9"/>
      <c r="C36" s="42"/>
      <c r="D36" s="42"/>
      <c r="E36" s="42"/>
      <c r="F36" s="42"/>
      <c r="G36" s="42"/>
      <c r="H36" s="42"/>
      <c r="I36" s="42"/>
      <c r="J36" s="42"/>
      <c r="K36" s="9"/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9"/>
      <c r="B37" s="9"/>
      <c r="C37" s="42"/>
      <c r="D37" s="42"/>
      <c r="E37" s="42"/>
      <c r="F37" s="42"/>
      <c r="G37" s="42"/>
      <c r="H37" s="42"/>
      <c r="I37" s="42"/>
      <c r="J37" s="42"/>
      <c r="K37" s="9"/>
      <c r="L37" s="17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28</v>
      </c>
      <c r="B38" s="19"/>
      <c r="C38" s="41">
        <v>0.04</v>
      </c>
      <c r="D38" s="41">
        <v>0.05</v>
      </c>
      <c r="E38" s="41">
        <v>7.0000000000000007E-2</v>
      </c>
      <c r="F38" s="41">
        <v>0.19</v>
      </c>
      <c r="G38" s="41">
        <v>0.55000000000000004</v>
      </c>
      <c r="H38" s="41">
        <v>1.29</v>
      </c>
      <c r="I38" s="41">
        <v>2.46</v>
      </c>
      <c r="J38" s="41">
        <v>2.34</v>
      </c>
      <c r="K38" s="20"/>
      <c r="L38" s="11"/>
      <c r="M38" s="114" t="s">
        <v>6</v>
      </c>
      <c r="N38" s="115"/>
      <c r="O38" s="115"/>
      <c r="P38" s="122" t="s">
        <v>1</v>
      </c>
      <c r="Q38" s="122"/>
      <c r="R38" s="122"/>
      <c r="S38" s="123">
        <f>AVERAGE(C38:J40)</f>
        <v>0.56380952380952387</v>
      </c>
      <c r="T38" s="123"/>
      <c r="U38" s="13" t="s">
        <v>0</v>
      </c>
      <c r="V38" s="9"/>
    </row>
    <row r="39" spans="1:22" s="2" customFormat="1" ht="12.75" x14ac:dyDescent="0.2">
      <c r="A39" s="14"/>
      <c r="B39" s="21"/>
      <c r="C39" s="41">
        <v>0.06</v>
      </c>
      <c r="D39" s="41">
        <v>7.0000000000000007E-2</v>
      </c>
      <c r="E39" s="41">
        <v>0.12</v>
      </c>
      <c r="F39" s="41">
        <v>0.28000000000000003</v>
      </c>
      <c r="G39" s="41">
        <v>0.5</v>
      </c>
      <c r="H39" s="41">
        <v>0.91</v>
      </c>
      <c r="I39" s="41">
        <v>1.22</v>
      </c>
      <c r="J39" s="41"/>
      <c r="K39" s="20"/>
      <c r="L39" s="11"/>
      <c r="M39" s="120"/>
      <c r="N39" s="121"/>
      <c r="O39" s="121"/>
      <c r="P39" s="124" t="s">
        <v>4</v>
      </c>
      <c r="Q39" s="124"/>
      <c r="R39" s="124"/>
      <c r="S39" s="125">
        <f>MEDIAN(C38:J40)</f>
        <v>0.25</v>
      </c>
      <c r="T39" s="125"/>
      <c r="U39" s="15" t="s">
        <v>0</v>
      </c>
      <c r="V39" s="9"/>
    </row>
    <row r="40" spans="1:22" s="2" customFormat="1" ht="12.75" x14ac:dyDescent="0.2">
      <c r="A40" s="14"/>
      <c r="B40" s="21"/>
      <c r="C40" s="41">
        <v>7.0000000000000007E-2</v>
      </c>
      <c r="D40" s="41">
        <v>0.08</v>
      </c>
      <c r="E40" s="41">
        <v>0.15</v>
      </c>
      <c r="F40" s="41">
        <v>0.25</v>
      </c>
      <c r="G40" s="41">
        <v>0.48</v>
      </c>
      <c r="H40" s="41">
        <v>0.66</v>
      </c>
      <c r="I40" s="41"/>
      <c r="J40" s="41"/>
      <c r="K40" s="20"/>
      <c r="L40" s="11"/>
      <c r="M40" s="120"/>
      <c r="N40" s="121"/>
      <c r="O40" s="121"/>
      <c r="P40" s="124" t="s">
        <v>5</v>
      </c>
      <c r="Q40" s="124"/>
      <c r="R40" s="124"/>
      <c r="S40" s="125">
        <f>SMALL(C38:J40,1)</f>
        <v>0.04</v>
      </c>
      <c r="T40" s="125"/>
      <c r="U40" s="15" t="s">
        <v>0</v>
      </c>
      <c r="V40" s="9"/>
    </row>
    <row r="41" spans="1:22" s="2" customFormat="1" x14ac:dyDescent="0.2">
      <c r="A41" s="109" t="s">
        <v>7</v>
      </c>
      <c r="B41" s="109"/>
      <c r="C41" s="12">
        <f t="shared" ref="C41:J41" si="3">AVERAGE(C38:C40)</f>
        <v>5.6666666666666671E-2</v>
      </c>
      <c r="D41" s="12">
        <f t="shared" si="3"/>
        <v>6.6666666666666666E-2</v>
      </c>
      <c r="E41" s="12">
        <f t="shared" si="3"/>
        <v>0.11333333333333333</v>
      </c>
      <c r="F41" s="12">
        <f t="shared" si="3"/>
        <v>0.24</v>
      </c>
      <c r="G41" s="12">
        <f t="shared" si="3"/>
        <v>0.51</v>
      </c>
      <c r="H41" s="12">
        <f t="shared" si="3"/>
        <v>0.95333333333333348</v>
      </c>
      <c r="I41" s="12">
        <f t="shared" si="3"/>
        <v>1.8399999999999999</v>
      </c>
      <c r="J41" s="12">
        <f t="shared" si="3"/>
        <v>2.34</v>
      </c>
      <c r="K41" s="20"/>
      <c r="L41" s="11"/>
      <c r="M41" s="120"/>
      <c r="N41" s="121"/>
      <c r="O41" s="121"/>
      <c r="P41" s="124" t="s">
        <v>3</v>
      </c>
      <c r="Q41" s="124"/>
      <c r="R41" s="124"/>
      <c r="S41" s="125">
        <f>LARGE(C38:J40,1)</f>
        <v>2.46</v>
      </c>
      <c r="T41" s="125"/>
      <c r="U41" s="15" t="s">
        <v>0</v>
      </c>
      <c r="V41" s="9"/>
    </row>
    <row r="42" spans="1:22" s="2" customFormat="1" ht="12.75" x14ac:dyDescent="0.2">
      <c r="A42" s="38"/>
      <c r="B42" s="39"/>
      <c r="C42" s="44"/>
      <c r="D42" s="44"/>
      <c r="E42" s="44"/>
      <c r="F42" s="44"/>
      <c r="G42" s="44"/>
      <c r="H42" s="44"/>
      <c r="I42" s="44"/>
      <c r="J42" s="44"/>
      <c r="K42" s="20"/>
      <c r="L42" s="11"/>
      <c r="M42" s="114" t="s">
        <v>2</v>
      </c>
      <c r="N42" s="115"/>
      <c r="O42" s="115"/>
      <c r="P42" s="122" t="s">
        <v>9</v>
      </c>
      <c r="Q42" s="122"/>
      <c r="R42" s="122"/>
      <c r="S42" s="123">
        <f>S40/S38</f>
        <v>7.0945945945945943E-2</v>
      </c>
      <c r="T42" s="123"/>
      <c r="U42" s="13"/>
      <c r="V42" s="9"/>
    </row>
    <row r="43" spans="1:22" s="2" customFormat="1" x14ac:dyDescent="0.2">
      <c r="A43" s="37"/>
      <c r="B43" s="37"/>
      <c r="C43" s="47"/>
      <c r="D43" s="47"/>
      <c r="E43" s="47"/>
      <c r="F43" s="47"/>
      <c r="G43" s="47"/>
      <c r="H43" s="47"/>
      <c r="I43" s="47"/>
      <c r="J43" s="47"/>
      <c r="K43" s="36"/>
      <c r="L43" s="11"/>
      <c r="M43" s="116"/>
      <c r="N43" s="117"/>
      <c r="O43" s="117"/>
      <c r="P43" s="126" t="s">
        <v>10</v>
      </c>
      <c r="Q43" s="126"/>
      <c r="R43" s="126"/>
      <c r="S43" s="127">
        <f>S40/S41</f>
        <v>1.6260162601626018E-2</v>
      </c>
      <c r="T43" s="127"/>
      <c r="U43" s="16"/>
      <c r="V43" s="9"/>
    </row>
    <row r="44" spans="1:22" s="2" customFormat="1" ht="12.75" x14ac:dyDescent="0.2">
      <c r="A44" s="38"/>
      <c r="B44" s="39"/>
      <c r="C44" s="44"/>
      <c r="D44" s="44"/>
      <c r="E44" s="44"/>
      <c r="F44" s="44"/>
      <c r="G44" s="44"/>
      <c r="H44" s="44"/>
      <c r="I44" s="44"/>
      <c r="J44" s="44"/>
      <c r="K44" s="20"/>
      <c r="L44" s="11"/>
      <c r="M44" s="118" t="s">
        <v>8</v>
      </c>
      <c r="N44" s="119"/>
      <c r="O44" s="119"/>
      <c r="P44" s="119"/>
      <c r="Q44" s="119"/>
      <c r="R44" s="119"/>
      <c r="S44" s="127">
        <f>(COUNTIF(C38:J40,"&gt;2")/COUNT(C38:J40))*100</f>
        <v>9.5238095238095237</v>
      </c>
      <c r="T44" s="127"/>
      <c r="U44" s="16" t="s">
        <v>0</v>
      </c>
      <c r="V44" s="9"/>
    </row>
    <row r="45" spans="1:22" s="2" customFormat="1" x14ac:dyDescent="0.2">
      <c r="A45" s="9"/>
      <c r="B45" s="9"/>
      <c r="C45" s="42"/>
      <c r="D45" s="42"/>
      <c r="E45" s="42"/>
      <c r="F45" s="42"/>
      <c r="G45" s="42"/>
      <c r="H45" s="42"/>
      <c r="I45" s="42"/>
      <c r="J45" s="42"/>
      <c r="K45" s="9"/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9"/>
      <c r="B46" s="9"/>
      <c r="C46" s="42"/>
      <c r="D46" s="42"/>
      <c r="E46" s="42"/>
      <c r="F46" s="42"/>
      <c r="G46" s="42"/>
      <c r="H46" s="42"/>
      <c r="I46" s="42"/>
      <c r="J46" s="42"/>
      <c r="K46" s="9"/>
      <c r="L46" s="17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10" t="s">
        <v>29</v>
      </c>
      <c r="B47" s="19"/>
      <c r="C47" s="45">
        <v>0.06</v>
      </c>
      <c r="D47" s="45">
        <v>0.08</v>
      </c>
      <c r="E47" s="45">
        <v>0.1</v>
      </c>
      <c r="F47" s="45">
        <v>0.22</v>
      </c>
      <c r="G47" s="45">
        <v>0.59</v>
      </c>
      <c r="H47" s="45">
        <v>1.32</v>
      </c>
      <c r="I47" s="45">
        <v>2.4900000000000002</v>
      </c>
      <c r="J47" s="45">
        <v>2.36</v>
      </c>
      <c r="K47" s="34"/>
      <c r="L47" s="11"/>
      <c r="M47" s="114" t="s">
        <v>6</v>
      </c>
      <c r="N47" s="115"/>
      <c r="O47" s="115"/>
      <c r="P47" s="122" t="s">
        <v>1</v>
      </c>
      <c r="Q47" s="122"/>
      <c r="R47" s="122"/>
      <c r="S47" s="123">
        <f>AVERAGE(C47:J49)</f>
        <v>0.59333333333333316</v>
      </c>
      <c r="T47" s="123"/>
      <c r="U47" s="13" t="s">
        <v>0</v>
      </c>
      <c r="V47" s="9"/>
    </row>
    <row r="48" spans="1:22" s="2" customFormat="1" ht="12.75" x14ac:dyDescent="0.2">
      <c r="A48" s="14"/>
      <c r="B48" s="21"/>
      <c r="C48" s="45">
        <v>0.08</v>
      </c>
      <c r="D48" s="45">
        <v>0.1</v>
      </c>
      <c r="E48" s="45">
        <v>0.15</v>
      </c>
      <c r="F48" s="45">
        <v>0.3</v>
      </c>
      <c r="G48" s="45">
        <v>0.55000000000000004</v>
      </c>
      <c r="H48" s="45">
        <v>0.93</v>
      </c>
      <c r="I48" s="45">
        <v>1.24</v>
      </c>
      <c r="J48" s="45"/>
      <c r="K48" s="34"/>
      <c r="L48" s="11"/>
      <c r="M48" s="120"/>
      <c r="N48" s="121"/>
      <c r="O48" s="121"/>
      <c r="P48" s="124" t="s">
        <v>4</v>
      </c>
      <c r="Q48" s="124"/>
      <c r="R48" s="124"/>
      <c r="S48" s="125">
        <f>MEDIAN(C47:J49)</f>
        <v>0.28999999999999998</v>
      </c>
      <c r="T48" s="125"/>
      <c r="U48" s="15" t="s">
        <v>0</v>
      </c>
      <c r="V48" s="9"/>
    </row>
    <row r="49" spans="1:22" s="2" customFormat="1" ht="12.75" x14ac:dyDescent="0.2">
      <c r="A49" s="14"/>
      <c r="B49" s="21"/>
      <c r="C49" s="45">
        <v>0.1</v>
      </c>
      <c r="D49" s="45">
        <v>0.12</v>
      </c>
      <c r="E49" s="45">
        <v>0.19</v>
      </c>
      <c r="F49" s="45">
        <v>0.28999999999999998</v>
      </c>
      <c r="G49" s="45">
        <v>0.51</v>
      </c>
      <c r="H49" s="45">
        <v>0.68</v>
      </c>
      <c r="I49" s="45"/>
      <c r="J49" s="45"/>
      <c r="K49" s="34"/>
      <c r="L49" s="11"/>
      <c r="M49" s="120"/>
      <c r="N49" s="121"/>
      <c r="O49" s="121"/>
      <c r="P49" s="124" t="s">
        <v>5</v>
      </c>
      <c r="Q49" s="124"/>
      <c r="R49" s="124"/>
      <c r="S49" s="125">
        <f>SMALL(C47:J49,1)</f>
        <v>0.06</v>
      </c>
      <c r="T49" s="125"/>
      <c r="U49" s="15" t="s">
        <v>0</v>
      </c>
      <c r="V49" s="9"/>
    </row>
    <row r="50" spans="1:22" s="2" customFormat="1" x14ac:dyDescent="0.2">
      <c r="A50" s="109" t="s">
        <v>7</v>
      </c>
      <c r="B50" s="109"/>
      <c r="C50" s="12">
        <f t="shared" ref="C50:J50" si="4">AVERAGE(C47:C49)</f>
        <v>0.08</v>
      </c>
      <c r="D50" s="12">
        <f t="shared" si="4"/>
        <v>9.9999999999999992E-2</v>
      </c>
      <c r="E50" s="12">
        <f t="shared" si="4"/>
        <v>0.14666666666666667</v>
      </c>
      <c r="F50" s="12">
        <f t="shared" si="4"/>
        <v>0.27</v>
      </c>
      <c r="G50" s="12">
        <f t="shared" si="4"/>
        <v>0.55000000000000004</v>
      </c>
      <c r="H50" s="12">
        <f t="shared" si="4"/>
        <v>0.97666666666666668</v>
      </c>
      <c r="I50" s="12">
        <f t="shared" si="4"/>
        <v>1.8650000000000002</v>
      </c>
      <c r="J50" s="12">
        <f t="shared" si="4"/>
        <v>2.36</v>
      </c>
      <c r="K50" s="34"/>
      <c r="L50" s="11"/>
      <c r="M50" s="120"/>
      <c r="N50" s="121"/>
      <c r="O50" s="121"/>
      <c r="P50" s="124" t="s">
        <v>3</v>
      </c>
      <c r="Q50" s="124"/>
      <c r="R50" s="124"/>
      <c r="S50" s="125">
        <f>LARGE(C47:J49,1)</f>
        <v>2.4900000000000002</v>
      </c>
      <c r="T50" s="125"/>
      <c r="U50" s="15" t="s">
        <v>0</v>
      </c>
      <c r="V50" s="9"/>
    </row>
    <row r="51" spans="1:22" s="2" customFormat="1" ht="12.75" x14ac:dyDescent="0.2">
      <c r="A51" s="38"/>
      <c r="B51" s="39"/>
      <c r="C51" s="48"/>
      <c r="D51" s="48"/>
      <c r="E51" s="48"/>
      <c r="F51" s="48"/>
      <c r="G51" s="48"/>
      <c r="H51" s="48"/>
      <c r="I51" s="48"/>
      <c r="J51" s="48"/>
      <c r="K51" s="18"/>
      <c r="L51" s="11"/>
      <c r="M51" s="114" t="s">
        <v>2</v>
      </c>
      <c r="N51" s="115"/>
      <c r="O51" s="115"/>
      <c r="P51" s="122" t="s">
        <v>9</v>
      </c>
      <c r="Q51" s="122"/>
      <c r="R51" s="122"/>
      <c r="S51" s="123">
        <f>S49/S47</f>
        <v>0.101123595505618</v>
      </c>
      <c r="T51" s="123"/>
      <c r="U51" s="13"/>
      <c r="V51" s="9"/>
    </row>
    <row r="52" spans="1:22" s="2" customFormat="1" x14ac:dyDescent="0.2">
      <c r="A52" s="37"/>
      <c r="B52" s="37"/>
      <c r="C52" s="47"/>
      <c r="D52" s="47"/>
      <c r="E52" s="47"/>
      <c r="F52" s="47"/>
      <c r="G52" s="47"/>
      <c r="H52" s="47"/>
      <c r="I52" s="47"/>
      <c r="J52" s="47"/>
      <c r="K52" s="36"/>
      <c r="L52" s="11"/>
      <c r="M52" s="116"/>
      <c r="N52" s="117"/>
      <c r="O52" s="117"/>
      <c r="P52" s="126" t="s">
        <v>10</v>
      </c>
      <c r="Q52" s="126"/>
      <c r="R52" s="126"/>
      <c r="S52" s="127">
        <f>S49/S50</f>
        <v>2.4096385542168672E-2</v>
      </c>
      <c r="T52" s="127"/>
      <c r="U52" s="16"/>
      <c r="V52" s="9"/>
    </row>
    <row r="53" spans="1:22" s="2" customFormat="1" ht="12.75" x14ac:dyDescent="0.2">
      <c r="A53" s="38"/>
      <c r="B53" s="39"/>
      <c r="C53" s="48"/>
      <c r="D53" s="48"/>
      <c r="E53" s="48"/>
      <c r="F53" s="48"/>
      <c r="G53" s="48"/>
      <c r="H53" s="48"/>
      <c r="I53" s="48"/>
      <c r="J53" s="48"/>
      <c r="K53" s="18"/>
      <c r="L53" s="11"/>
      <c r="M53" s="118" t="s">
        <v>8</v>
      </c>
      <c r="N53" s="119"/>
      <c r="O53" s="119"/>
      <c r="P53" s="119"/>
      <c r="Q53" s="119"/>
      <c r="R53" s="119"/>
      <c r="S53" s="127">
        <f>(COUNTIF(C47:J49,"&gt;2")/COUNT(C47:J49))*100</f>
        <v>9.5238095238095237</v>
      </c>
      <c r="T53" s="127"/>
      <c r="U53" s="16" t="s">
        <v>0</v>
      </c>
      <c r="V53" s="9"/>
    </row>
    <row r="54" spans="1:22" s="2" customFormat="1" x14ac:dyDescent="0.2">
      <c r="A54" s="37"/>
      <c r="B54" s="37"/>
      <c r="C54" s="47"/>
      <c r="D54" s="47"/>
      <c r="E54" s="47"/>
      <c r="F54" s="47"/>
      <c r="G54" s="47"/>
      <c r="H54" s="47"/>
      <c r="I54" s="47"/>
      <c r="J54" s="47"/>
      <c r="K54" s="37"/>
      <c r="L54" s="17"/>
      <c r="M54" s="9"/>
      <c r="N54" s="9"/>
      <c r="O54" s="9"/>
      <c r="P54" s="9"/>
      <c r="Q54" s="9"/>
      <c r="R54" s="9"/>
      <c r="S54" s="8"/>
      <c r="T54" s="8"/>
      <c r="U54" s="9"/>
      <c r="V54" s="9"/>
    </row>
    <row r="55" spans="1:22" s="2" customFormat="1" x14ac:dyDescent="0.2">
      <c r="A55" s="37"/>
      <c r="B55" s="37"/>
      <c r="C55" s="47"/>
      <c r="D55" s="47"/>
      <c r="E55" s="47"/>
      <c r="F55" s="47"/>
      <c r="G55" s="47"/>
      <c r="H55" s="47"/>
      <c r="I55" s="47"/>
      <c r="J55" s="47"/>
      <c r="K55" s="37"/>
      <c r="L55" s="17"/>
      <c r="M55" s="9"/>
      <c r="N55" s="9"/>
      <c r="O55" s="9"/>
      <c r="P55" s="9"/>
      <c r="Q55" s="9"/>
      <c r="R55" s="9"/>
      <c r="S55" s="8"/>
      <c r="T55" s="8"/>
      <c r="U55" s="9"/>
      <c r="V55" s="9"/>
    </row>
    <row r="56" spans="1:22" s="2" customFormat="1" x14ac:dyDescent="0.2">
      <c r="A56" s="10" t="s">
        <v>30</v>
      </c>
      <c r="B56" s="20">
        <v>6.62</v>
      </c>
      <c r="C56" s="43">
        <v>0.08</v>
      </c>
      <c r="D56" s="43">
        <v>0.09</v>
      </c>
      <c r="E56" s="43">
        <v>0.12</v>
      </c>
      <c r="F56" s="43">
        <v>0.24</v>
      </c>
      <c r="G56" s="43">
        <v>0.62</v>
      </c>
      <c r="H56" s="43">
        <v>1.36</v>
      </c>
      <c r="I56" s="43">
        <v>2.52</v>
      </c>
      <c r="J56" s="43">
        <v>2.38</v>
      </c>
      <c r="K56" s="35"/>
      <c r="L56" s="11"/>
      <c r="M56" s="114" t="s">
        <v>6</v>
      </c>
      <c r="N56" s="115"/>
      <c r="O56" s="115"/>
      <c r="P56" s="122" t="s">
        <v>1</v>
      </c>
      <c r="Q56" s="122"/>
      <c r="R56" s="122"/>
      <c r="S56" s="123">
        <f>AVERAGE(C56:J58)</f>
        <v>0.61809523809523803</v>
      </c>
      <c r="T56" s="123"/>
      <c r="U56" s="13" t="s">
        <v>0</v>
      </c>
      <c r="V56" s="9"/>
    </row>
    <row r="57" spans="1:22" s="2" customFormat="1" ht="12.75" x14ac:dyDescent="0.2">
      <c r="A57" s="14"/>
      <c r="B57" s="20">
        <v>7.59</v>
      </c>
      <c r="C57" s="43">
        <v>0.1</v>
      </c>
      <c r="D57" s="43">
        <v>0.12</v>
      </c>
      <c r="E57" s="43">
        <v>0.18</v>
      </c>
      <c r="F57" s="43">
        <v>0.33</v>
      </c>
      <c r="G57" s="43">
        <v>0.57999999999999996</v>
      </c>
      <c r="H57" s="43">
        <v>0.95</v>
      </c>
      <c r="I57" s="43">
        <v>1.25</v>
      </c>
      <c r="J57" s="43"/>
      <c r="K57" s="35"/>
      <c r="L57" s="11"/>
      <c r="M57" s="120"/>
      <c r="N57" s="121"/>
      <c r="O57" s="121"/>
      <c r="P57" s="124" t="s">
        <v>4</v>
      </c>
      <c r="Q57" s="124"/>
      <c r="R57" s="124"/>
      <c r="S57" s="125">
        <f>MEDIAN(C56:J58)</f>
        <v>0.32</v>
      </c>
      <c r="T57" s="125"/>
      <c r="U57" s="15" t="s">
        <v>0</v>
      </c>
      <c r="V57" s="9"/>
    </row>
    <row r="58" spans="1:22" s="2" customFormat="1" ht="12.75" x14ac:dyDescent="0.2">
      <c r="A58" s="14"/>
      <c r="B58" s="20">
        <v>3.15</v>
      </c>
      <c r="C58" s="43">
        <v>0.13</v>
      </c>
      <c r="D58" s="43">
        <v>0.15</v>
      </c>
      <c r="E58" s="43">
        <v>0.23</v>
      </c>
      <c r="F58" s="43">
        <v>0.32</v>
      </c>
      <c r="G58" s="43">
        <v>0.54</v>
      </c>
      <c r="H58" s="43">
        <v>0.69</v>
      </c>
      <c r="I58" s="43"/>
      <c r="J58" s="43"/>
      <c r="K58" s="35"/>
      <c r="L58" s="11"/>
      <c r="M58" s="120"/>
      <c r="N58" s="121"/>
      <c r="O58" s="121"/>
      <c r="P58" s="124" t="s">
        <v>5</v>
      </c>
      <c r="Q58" s="124"/>
      <c r="R58" s="124"/>
      <c r="S58" s="125">
        <f>SMALL(C56:J58,1)</f>
        <v>0.08</v>
      </c>
      <c r="T58" s="125"/>
      <c r="U58" s="15" t="s">
        <v>0</v>
      </c>
      <c r="V58" s="9"/>
    </row>
    <row r="59" spans="1:22" s="2" customFormat="1" x14ac:dyDescent="0.2">
      <c r="A59" s="109" t="s">
        <v>7</v>
      </c>
      <c r="B59" s="109"/>
      <c r="C59" s="12">
        <f t="shared" ref="C59:J59" si="5">AVERAGE(C56:C58)</f>
        <v>0.10333333333333333</v>
      </c>
      <c r="D59" s="12">
        <f t="shared" si="5"/>
        <v>0.12</v>
      </c>
      <c r="E59" s="12">
        <f t="shared" si="5"/>
        <v>0.17666666666666667</v>
      </c>
      <c r="F59" s="12">
        <f t="shared" si="5"/>
        <v>0.29666666666666669</v>
      </c>
      <c r="G59" s="12">
        <f t="shared" si="5"/>
        <v>0.57999999999999996</v>
      </c>
      <c r="H59" s="12">
        <f t="shared" si="5"/>
        <v>1</v>
      </c>
      <c r="I59" s="12">
        <f t="shared" si="5"/>
        <v>1.885</v>
      </c>
      <c r="J59" s="12">
        <f t="shared" si="5"/>
        <v>2.38</v>
      </c>
      <c r="K59" s="35"/>
      <c r="L59" s="11"/>
      <c r="M59" s="120"/>
      <c r="N59" s="121"/>
      <c r="O59" s="121"/>
      <c r="P59" s="124" t="s">
        <v>3</v>
      </c>
      <c r="Q59" s="124"/>
      <c r="R59" s="124"/>
      <c r="S59" s="125">
        <f>LARGE(C56:J58,1)</f>
        <v>2.52</v>
      </c>
      <c r="T59" s="125"/>
      <c r="U59" s="15" t="s">
        <v>0</v>
      </c>
      <c r="V59" s="9"/>
    </row>
    <row r="60" spans="1:22" s="2" customFormat="1" ht="12.75" x14ac:dyDescent="0.2">
      <c r="A60" s="38"/>
      <c r="B60" s="20">
        <v>4.95</v>
      </c>
      <c r="C60" s="20"/>
      <c r="D60" s="20"/>
      <c r="E60" s="20"/>
      <c r="F60" s="20"/>
      <c r="G60" s="20"/>
      <c r="H60" s="20"/>
      <c r="I60" s="20"/>
      <c r="J60" s="20"/>
      <c r="K60" s="20"/>
      <c r="L60" s="11"/>
      <c r="M60" s="114" t="s">
        <v>2</v>
      </c>
      <c r="N60" s="115"/>
      <c r="O60" s="115"/>
      <c r="P60" s="122" t="s">
        <v>9</v>
      </c>
      <c r="Q60" s="122"/>
      <c r="R60" s="122"/>
      <c r="S60" s="123">
        <f>S58/S56</f>
        <v>0.12942989214175657</v>
      </c>
      <c r="T60" s="123"/>
      <c r="U60" s="13"/>
      <c r="V60" s="9"/>
    </row>
    <row r="61" spans="1:22" s="2" customFormat="1" x14ac:dyDescent="0.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6"/>
      <c r="L61" s="11"/>
      <c r="M61" s="116"/>
      <c r="N61" s="117"/>
      <c r="O61" s="117"/>
      <c r="P61" s="126" t="s">
        <v>10</v>
      </c>
      <c r="Q61" s="126"/>
      <c r="R61" s="126"/>
      <c r="S61" s="127">
        <f>S58/S59</f>
        <v>3.1746031746031744E-2</v>
      </c>
      <c r="T61" s="127"/>
      <c r="U61" s="16"/>
      <c r="V61" s="9"/>
    </row>
    <row r="62" spans="1:22" s="2" customFormat="1" ht="12.75" x14ac:dyDescent="0.2">
      <c r="A62" s="38"/>
      <c r="B62" s="20">
        <v>4.8899999999999997</v>
      </c>
      <c r="C62" s="20"/>
      <c r="D62" s="20"/>
      <c r="E62" s="20"/>
      <c r="F62" s="20"/>
      <c r="G62" s="20"/>
      <c r="H62" s="20"/>
      <c r="I62" s="20"/>
      <c r="J62" s="20"/>
      <c r="K62" s="20"/>
      <c r="L62" s="11"/>
      <c r="M62" s="118" t="s">
        <v>8</v>
      </c>
      <c r="N62" s="119"/>
      <c r="O62" s="119"/>
      <c r="P62" s="119"/>
      <c r="Q62" s="119"/>
      <c r="R62" s="119"/>
      <c r="S62" s="127">
        <f>(COUNTIF(C56:J58,"&gt;2")/COUNT(C56:J58))*100</f>
        <v>9.5238095238095237</v>
      </c>
      <c r="T62" s="127"/>
      <c r="U62" s="16" t="s">
        <v>0</v>
      </c>
      <c r="V62" s="9"/>
    </row>
    <row r="63" spans="1:22" s="2" customForma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17"/>
      <c r="M63" s="9"/>
      <c r="N63" s="9"/>
      <c r="O63" s="9"/>
      <c r="P63" s="9"/>
      <c r="Q63" s="9"/>
      <c r="R63" s="9"/>
      <c r="S63" s="8"/>
      <c r="T63" s="8"/>
      <c r="U63" s="9"/>
      <c r="V63" s="9"/>
    </row>
    <row r="64" spans="1:22" hidden="1" x14ac:dyDescent="0.2"/>
    <row r="65" ht="11.25" hidden="1" customHeight="1" x14ac:dyDescent="0.2"/>
    <row r="66" ht="11.25" hidden="1" customHeight="1" x14ac:dyDescent="0.2"/>
    <row r="67" ht="11.25" hidden="1" customHeight="1" x14ac:dyDescent="0.2"/>
    <row r="68" ht="11.25" hidden="1" customHeight="1" x14ac:dyDescent="0.2"/>
  </sheetData>
  <mergeCells count="91">
    <mergeCell ref="A17:B17"/>
    <mergeCell ref="N17:U17"/>
    <mergeCell ref="A18:C18"/>
    <mergeCell ref="N18:P18"/>
    <mergeCell ref="Q18:S18"/>
    <mergeCell ref="T18:U18"/>
    <mergeCell ref="A23:B23"/>
    <mergeCell ref="P23:R23"/>
    <mergeCell ref="S23:T23"/>
    <mergeCell ref="M24:O25"/>
    <mergeCell ref="P24:R24"/>
    <mergeCell ref="S24:T24"/>
    <mergeCell ref="P25:R25"/>
    <mergeCell ref="S25:T25"/>
    <mergeCell ref="M20:O23"/>
    <mergeCell ref="P20:R20"/>
    <mergeCell ref="S20:T20"/>
    <mergeCell ref="P21:R21"/>
    <mergeCell ref="S21:T21"/>
    <mergeCell ref="P22:R22"/>
    <mergeCell ref="S22:T22"/>
    <mergeCell ref="M26:R26"/>
    <mergeCell ref="S26:T26"/>
    <mergeCell ref="M29:O32"/>
    <mergeCell ref="P29:R29"/>
    <mergeCell ref="S29:T29"/>
    <mergeCell ref="P30:R30"/>
    <mergeCell ref="S30:T30"/>
    <mergeCell ref="P31:R31"/>
    <mergeCell ref="S31:T31"/>
    <mergeCell ref="A32:B32"/>
    <mergeCell ref="P32:R32"/>
    <mergeCell ref="S32:T32"/>
    <mergeCell ref="M33:O34"/>
    <mergeCell ref="P33:R33"/>
    <mergeCell ref="S33:T33"/>
    <mergeCell ref="P34:R34"/>
    <mergeCell ref="S34:T34"/>
    <mergeCell ref="M35:R35"/>
    <mergeCell ref="S35:T35"/>
    <mergeCell ref="M38:O41"/>
    <mergeCell ref="P38:R38"/>
    <mergeCell ref="S38:T38"/>
    <mergeCell ref="P39:R39"/>
    <mergeCell ref="S39:T39"/>
    <mergeCell ref="P40:R40"/>
    <mergeCell ref="S40:T40"/>
    <mergeCell ref="A41:B41"/>
    <mergeCell ref="P41:R41"/>
    <mergeCell ref="S41:T41"/>
    <mergeCell ref="M42:O43"/>
    <mergeCell ref="P42:R42"/>
    <mergeCell ref="S42:T42"/>
    <mergeCell ref="P43:R43"/>
    <mergeCell ref="S43:T43"/>
    <mergeCell ref="M44:R44"/>
    <mergeCell ref="S44:T44"/>
    <mergeCell ref="M47:O50"/>
    <mergeCell ref="P47:R47"/>
    <mergeCell ref="S47:T47"/>
    <mergeCell ref="P48:R48"/>
    <mergeCell ref="S48:T48"/>
    <mergeCell ref="P49:R49"/>
    <mergeCell ref="S49:T49"/>
    <mergeCell ref="A50:B50"/>
    <mergeCell ref="P50:R50"/>
    <mergeCell ref="S50:T50"/>
    <mergeCell ref="M51:O52"/>
    <mergeCell ref="P51:R51"/>
    <mergeCell ref="S51:T51"/>
    <mergeCell ref="P52:R52"/>
    <mergeCell ref="S52:T52"/>
    <mergeCell ref="M53:R53"/>
    <mergeCell ref="S53:T53"/>
    <mergeCell ref="M56:O59"/>
    <mergeCell ref="P56:R56"/>
    <mergeCell ref="S56:T56"/>
    <mergeCell ref="P57:R57"/>
    <mergeCell ref="S57:T57"/>
    <mergeCell ref="P58:R58"/>
    <mergeCell ref="S58:T58"/>
    <mergeCell ref="M62:R62"/>
    <mergeCell ref="S62:T62"/>
    <mergeCell ref="A59:B59"/>
    <mergeCell ref="P59:R59"/>
    <mergeCell ref="S59:T59"/>
    <mergeCell ref="M60:O61"/>
    <mergeCell ref="P60:R60"/>
    <mergeCell ref="S60:T60"/>
    <mergeCell ref="P61:R61"/>
    <mergeCell ref="S61:T61"/>
  </mergeCells>
  <conditionalFormatting sqref="C20:J22 C29:J31 C38:J40 C47:J49 C56:J58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7" orientation="portrait" r:id="rId1"/>
  <headerFooter>
    <oddHeader>&amp;LRum &amp;A</oddHeader>
  </headerFooter>
  <colBreaks count="1" manualBreakCount="1">
    <brk id="21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topLeftCell="A13" zoomScaleNormal="100" zoomScaleSheetLayoutView="100" zoomScalePageLayoutView="70" workbookViewId="0">
      <selection activeCell="S20" sqref="S20:T20"/>
    </sheetView>
  </sheetViews>
  <sheetFormatPr defaultColWidth="0" defaultRowHeight="11.25" customHeight="1" zeroHeight="1" x14ac:dyDescent="0.2"/>
  <cols>
    <col min="1" max="1" width="10.42578125" style="4" customWidth="1"/>
    <col min="2" max="2" width="1" style="4" customWidth="1"/>
    <col min="3" max="11" width="4.85546875" style="5" customWidth="1"/>
    <col min="12" max="12" width="3.7109375" style="5" customWidth="1"/>
    <col min="13" max="13" width="5.28515625" style="5" customWidth="1"/>
    <col min="14" max="18" width="3.85546875" style="5" customWidth="1"/>
    <col min="19" max="20" width="3.28515625" style="4" customWidth="1"/>
    <col min="21" max="21" width="2.28515625" style="5" customWidth="1"/>
    <col min="22" max="22" width="1.42578125" style="5" customWidth="1"/>
    <col min="23" max="23" width="0" style="5" hidden="1" customWidth="1"/>
    <col min="24" max="16383" width="9.140625" style="5" hidden="1"/>
    <col min="16384" max="16384" width="81" style="5" hidden="1" customWidth="1"/>
  </cols>
  <sheetData>
    <row r="1" spans="1:22" x14ac:dyDescent="0.2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6"/>
      <c r="T1" s="6"/>
      <c r="U1" s="7"/>
      <c r="V1" s="7"/>
    </row>
    <row r="2" spans="1:22" x14ac:dyDescent="0.2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6"/>
      <c r="T2" s="6"/>
      <c r="U2" s="7"/>
      <c r="V2" s="7"/>
    </row>
    <row r="3" spans="1:22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7"/>
      <c r="V3" s="7"/>
    </row>
    <row r="4" spans="1:22" x14ac:dyDescent="0.2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7"/>
      <c r="V4" s="7"/>
    </row>
    <row r="5" spans="1:22" x14ac:dyDescent="0.2">
      <c r="A5" s="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6"/>
      <c r="T5" s="6"/>
      <c r="U5" s="7"/>
      <c r="V5" s="7"/>
    </row>
    <row r="6" spans="1:22" x14ac:dyDescent="0.2">
      <c r="A6" s="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6"/>
      <c r="T6" s="6"/>
      <c r="U6" s="7"/>
      <c r="V6" s="7"/>
    </row>
    <row r="7" spans="1:22" x14ac:dyDescent="0.2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6"/>
      <c r="T7" s="6"/>
      <c r="U7" s="7"/>
      <c r="V7" s="7"/>
    </row>
    <row r="8" spans="1:22" x14ac:dyDescent="0.2">
      <c r="A8" s="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6"/>
      <c r="T8" s="6"/>
      <c r="U8" s="7"/>
      <c r="V8" s="7"/>
    </row>
    <row r="9" spans="1:22" x14ac:dyDescent="0.2">
      <c r="A9" s="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"/>
      <c r="T9" s="6"/>
      <c r="U9" s="7"/>
      <c r="V9" s="7"/>
    </row>
    <row r="10" spans="1:22" x14ac:dyDescent="0.2">
      <c r="A10" s="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6"/>
      <c r="T10" s="6"/>
      <c r="U10" s="7"/>
      <c r="V10" s="7"/>
    </row>
    <row r="11" spans="1:22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6"/>
      <c r="T11" s="6"/>
      <c r="U11" s="7"/>
      <c r="V11" s="7"/>
    </row>
    <row r="12" spans="1:22" x14ac:dyDescent="0.2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"/>
      <c r="T12" s="6"/>
      <c r="U12" s="7"/>
      <c r="V12" s="7"/>
    </row>
    <row r="13" spans="1:22" x14ac:dyDescent="0.2">
      <c r="A13" s="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"/>
      <c r="T13" s="6"/>
      <c r="U13" s="7"/>
      <c r="V13" s="7"/>
    </row>
    <row r="14" spans="1:22" x14ac:dyDescent="0.2">
      <c r="A14" s="6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6"/>
      <c r="T14" s="6"/>
      <c r="U14" s="7"/>
      <c r="V14" s="7"/>
    </row>
    <row r="15" spans="1:22" x14ac:dyDescent="0.2">
      <c r="A15" s="6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"/>
      <c r="T15" s="6"/>
      <c r="U15" s="7"/>
      <c r="V15" s="7"/>
    </row>
    <row r="16" spans="1:22" x14ac:dyDescent="0.2">
      <c r="A16" s="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"/>
      <c r="T16" s="6"/>
      <c r="U16" s="7"/>
      <c r="V16" s="7"/>
    </row>
    <row r="17" spans="1:23" s="2" customFormat="1" x14ac:dyDescent="0.2">
      <c r="A17" s="111" t="s">
        <v>20</v>
      </c>
      <c r="B17" s="111"/>
      <c r="C17" s="27">
        <v>0.5</v>
      </c>
      <c r="D17" s="30">
        <f t="shared" ref="D17:K17" si="0">C17+$F$18</f>
        <v>1</v>
      </c>
      <c r="E17" s="30">
        <f t="shared" si="0"/>
        <v>1.5</v>
      </c>
      <c r="F17" s="30">
        <f t="shared" si="0"/>
        <v>2</v>
      </c>
      <c r="G17" s="30">
        <f t="shared" si="0"/>
        <v>2.5</v>
      </c>
      <c r="H17" s="30">
        <f t="shared" si="0"/>
        <v>3</v>
      </c>
      <c r="I17" s="30">
        <f t="shared" si="0"/>
        <v>3.5</v>
      </c>
      <c r="J17" s="30">
        <f t="shared" si="0"/>
        <v>4</v>
      </c>
      <c r="K17" s="30">
        <f t="shared" si="0"/>
        <v>4.5</v>
      </c>
      <c r="L17" s="33" t="s">
        <v>21</v>
      </c>
      <c r="M17" s="26" t="s">
        <v>11</v>
      </c>
      <c r="N17" s="110" t="s">
        <v>36</v>
      </c>
      <c r="O17" s="110"/>
      <c r="P17" s="110"/>
      <c r="Q17" s="110"/>
      <c r="R17" s="110"/>
      <c r="S17" s="110"/>
      <c r="T17" s="110"/>
      <c r="U17" s="110"/>
      <c r="V17" s="9"/>
    </row>
    <row r="18" spans="1:23" s="2" customFormat="1" x14ac:dyDescent="0.2">
      <c r="A18" s="112" t="s">
        <v>19</v>
      </c>
      <c r="B18" s="112"/>
      <c r="C18" s="112"/>
      <c r="D18" s="112"/>
      <c r="E18" s="112"/>
      <c r="F18" s="25">
        <v>0.5</v>
      </c>
      <c r="G18" s="50" t="s">
        <v>16</v>
      </c>
      <c r="H18" s="22"/>
      <c r="I18" s="22"/>
      <c r="J18" s="22"/>
      <c r="K18" s="22"/>
      <c r="L18" s="22"/>
      <c r="M18" s="32" t="s">
        <v>17</v>
      </c>
      <c r="N18" s="110" t="s">
        <v>14</v>
      </c>
      <c r="O18" s="110"/>
      <c r="P18" s="110"/>
      <c r="Q18" s="113" t="s">
        <v>18</v>
      </c>
      <c r="R18" s="113"/>
      <c r="S18" s="113"/>
      <c r="T18" s="110" t="s">
        <v>12</v>
      </c>
      <c r="U18" s="110"/>
      <c r="V18" s="9"/>
    </row>
    <row r="19" spans="1:23" s="2" customFormat="1" x14ac:dyDescent="0.2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3"/>
      <c r="N19" s="23"/>
      <c r="O19" s="23"/>
      <c r="P19" s="23"/>
      <c r="Q19" s="23"/>
      <c r="R19" s="23"/>
      <c r="S19" s="49"/>
      <c r="T19" s="49"/>
      <c r="U19" s="23"/>
      <c r="V19" s="9"/>
    </row>
    <row r="20" spans="1:23" s="2" customFormat="1" x14ac:dyDescent="0.2">
      <c r="A20" s="10" t="s">
        <v>26</v>
      </c>
      <c r="B20" s="19"/>
      <c r="C20" s="41">
        <v>7.04</v>
      </c>
      <c r="D20" s="41">
        <v>3.4</v>
      </c>
      <c r="E20" s="41">
        <v>1.72</v>
      </c>
      <c r="F20" s="41">
        <v>0.96</v>
      </c>
      <c r="G20" s="41">
        <v>0.63</v>
      </c>
      <c r="H20" s="41">
        <v>0.46</v>
      </c>
      <c r="I20" s="41">
        <v>0.34</v>
      </c>
      <c r="J20" s="41">
        <v>0.25</v>
      </c>
      <c r="K20" s="41">
        <v>0.19</v>
      </c>
      <c r="L20" s="11"/>
      <c r="M20" s="114" t="s">
        <v>6</v>
      </c>
      <c r="N20" s="115"/>
      <c r="O20" s="115"/>
      <c r="P20" s="122" t="s">
        <v>1</v>
      </c>
      <c r="Q20" s="122"/>
      <c r="R20" s="122"/>
      <c r="S20" s="123">
        <f>AVERAGE(C20:K26)</f>
        <v>1.4592063492063494</v>
      </c>
      <c r="T20" s="123"/>
      <c r="U20" s="13" t="s">
        <v>0</v>
      </c>
      <c r="V20" s="9"/>
    </row>
    <row r="21" spans="1:23" s="2" customFormat="1" ht="12.75" x14ac:dyDescent="0.2">
      <c r="A21" s="14"/>
      <c r="B21" s="21"/>
      <c r="C21" s="41">
        <v>7.79</v>
      </c>
      <c r="D21" s="41">
        <v>3.47</v>
      </c>
      <c r="E21" s="41">
        <v>1.76</v>
      </c>
      <c r="F21" s="41">
        <v>1.05</v>
      </c>
      <c r="G21" s="41">
        <v>0.7</v>
      </c>
      <c r="H21" s="41">
        <v>0.5</v>
      </c>
      <c r="I21" s="41">
        <v>0.35</v>
      </c>
      <c r="J21" s="41">
        <v>0.25</v>
      </c>
      <c r="K21" s="41">
        <v>0.2</v>
      </c>
      <c r="L21" s="11"/>
      <c r="M21" s="120"/>
      <c r="N21" s="121"/>
      <c r="O21" s="121"/>
      <c r="P21" s="124" t="s">
        <v>4</v>
      </c>
      <c r="Q21" s="124"/>
      <c r="R21" s="124"/>
      <c r="S21" s="125">
        <f>MEDIAN(C20:K26)</f>
        <v>0.66</v>
      </c>
      <c r="T21" s="125"/>
      <c r="U21" s="15" t="s">
        <v>0</v>
      </c>
      <c r="V21" s="9"/>
    </row>
    <row r="22" spans="1:23" s="2" customFormat="1" ht="12.75" x14ac:dyDescent="0.2">
      <c r="A22" s="14"/>
      <c r="B22" s="21"/>
      <c r="C22" s="41">
        <v>3.62</v>
      </c>
      <c r="D22" s="41">
        <v>2.65</v>
      </c>
      <c r="E22" s="41">
        <v>1.69</v>
      </c>
      <c r="F22" s="41">
        <v>1.1299999999999999</v>
      </c>
      <c r="G22" s="41">
        <v>0.74</v>
      </c>
      <c r="H22" s="41">
        <v>0.5</v>
      </c>
      <c r="I22" s="41">
        <v>0.34</v>
      </c>
      <c r="J22" s="41">
        <v>0.24</v>
      </c>
      <c r="K22" s="41">
        <v>0.2</v>
      </c>
      <c r="L22" s="11"/>
      <c r="M22" s="120"/>
      <c r="N22" s="121"/>
      <c r="O22" s="121"/>
      <c r="P22" s="124" t="s">
        <v>5</v>
      </c>
      <c r="Q22" s="124"/>
      <c r="R22" s="124"/>
      <c r="S22" s="125">
        <f>SMALL(C20:K26,1)</f>
        <v>0.18</v>
      </c>
      <c r="T22" s="125"/>
      <c r="U22" s="15" t="s">
        <v>0</v>
      </c>
      <c r="V22" s="9"/>
    </row>
    <row r="23" spans="1:23" s="2" customFormat="1" ht="12.75" x14ac:dyDescent="0.2">
      <c r="A23" s="14"/>
      <c r="B23" s="21"/>
      <c r="C23" s="41">
        <v>0.75</v>
      </c>
      <c r="D23" s="41">
        <v>2.08</v>
      </c>
      <c r="E23" s="41">
        <v>1.74</v>
      </c>
      <c r="F23" s="41">
        <v>1.1100000000000001</v>
      </c>
      <c r="G23" s="41">
        <v>0.71</v>
      </c>
      <c r="H23" s="41">
        <v>0.49</v>
      </c>
      <c r="I23" s="41">
        <v>0.33</v>
      </c>
      <c r="J23" s="41">
        <v>0.24</v>
      </c>
      <c r="K23" s="41">
        <v>0.22</v>
      </c>
      <c r="L23" s="11"/>
      <c r="M23" s="120"/>
      <c r="N23" s="121"/>
      <c r="O23" s="121"/>
      <c r="P23" s="124" t="s">
        <v>3</v>
      </c>
      <c r="Q23" s="124"/>
      <c r="R23" s="124"/>
      <c r="S23" s="125">
        <f>LARGE(C20:K26,1)</f>
        <v>8.1199999999999992</v>
      </c>
      <c r="T23" s="125"/>
      <c r="U23" s="15" t="s">
        <v>0</v>
      </c>
      <c r="V23" s="9"/>
    </row>
    <row r="24" spans="1:23" s="2" customFormat="1" ht="12.75" x14ac:dyDescent="0.2">
      <c r="A24" s="14"/>
      <c r="B24" s="21"/>
      <c r="C24" s="41">
        <v>5.72</v>
      </c>
      <c r="D24" s="41">
        <v>3.14</v>
      </c>
      <c r="E24" s="41">
        <v>1.74</v>
      </c>
      <c r="F24" s="41">
        <v>1.03</v>
      </c>
      <c r="G24" s="41">
        <v>0.66</v>
      </c>
      <c r="H24" s="41">
        <v>0.45</v>
      </c>
      <c r="I24" s="41">
        <v>0.32</v>
      </c>
      <c r="J24" s="41">
        <v>0.24</v>
      </c>
      <c r="K24" s="41">
        <v>0.21</v>
      </c>
      <c r="L24" s="11"/>
      <c r="M24" s="114" t="s">
        <v>2</v>
      </c>
      <c r="N24" s="115"/>
      <c r="O24" s="115"/>
      <c r="P24" s="122" t="s">
        <v>9</v>
      </c>
      <c r="Q24" s="122"/>
      <c r="R24" s="122"/>
      <c r="S24" s="123">
        <f>S22/S20</f>
        <v>0.12335472642227779</v>
      </c>
      <c r="T24" s="123"/>
      <c r="U24" s="13"/>
      <c r="V24" s="9"/>
    </row>
    <row r="25" spans="1:23" s="2" customFormat="1" ht="12.75" x14ac:dyDescent="0.2">
      <c r="A25" s="14"/>
      <c r="B25" s="21"/>
      <c r="C25" s="41">
        <v>8.1199999999999992</v>
      </c>
      <c r="D25" s="41">
        <v>3.43</v>
      </c>
      <c r="E25" s="41">
        <v>1.77</v>
      </c>
      <c r="F25" s="41">
        <v>1.01</v>
      </c>
      <c r="G25" s="41">
        <v>0.64</v>
      </c>
      <c r="H25" s="41">
        <v>0.43</v>
      </c>
      <c r="I25" s="41">
        <v>0.28999999999999998</v>
      </c>
      <c r="J25" s="41">
        <v>0.22</v>
      </c>
      <c r="K25" s="41">
        <v>0.19</v>
      </c>
      <c r="L25" s="11"/>
      <c r="M25" s="116"/>
      <c r="N25" s="117"/>
      <c r="O25" s="117"/>
      <c r="P25" s="126" t="s">
        <v>10</v>
      </c>
      <c r="Q25" s="126"/>
      <c r="R25" s="126"/>
      <c r="S25" s="127">
        <f>S22/S23</f>
        <v>2.2167487684729065E-2</v>
      </c>
      <c r="T25" s="127"/>
      <c r="U25" s="16"/>
      <c r="V25" s="9"/>
    </row>
    <row r="26" spans="1:23" s="2" customFormat="1" ht="12.75" x14ac:dyDescent="0.2">
      <c r="A26" s="14"/>
      <c r="B26" s="21"/>
      <c r="C26" s="41">
        <v>5.49</v>
      </c>
      <c r="D26" s="41">
        <v>2.85</v>
      </c>
      <c r="E26" s="41">
        <v>1.55</v>
      </c>
      <c r="F26" s="41">
        <v>0.91</v>
      </c>
      <c r="G26" s="41">
        <v>0.6</v>
      </c>
      <c r="H26" s="41">
        <v>0.41</v>
      </c>
      <c r="I26" s="41">
        <v>0.28000000000000003</v>
      </c>
      <c r="J26" s="41">
        <v>0.21</v>
      </c>
      <c r="K26" s="41">
        <v>0.18</v>
      </c>
      <c r="L26" s="11"/>
      <c r="M26" s="118" t="s">
        <v>8</v>
      </c>
      <c r="N26" s="119"/>
      <c r="O26" s="119"/>
      <c r="P26" s="119"/>
      <c r="Q26" s="119"/>
      <c r="R26" s="119"/>
      <c r="S26" s="127">
        <f>(COUNTIF(C20:K26,"&gt;2")/COUNT(C20:K26))*100</f>
        <v>20.634920634920633</v>
      </c>
      <c r="T26" s="127"/>
      <c r="U26" s="16" t="s">
        <v>0</v>
      </c>
      <c r="V26" s="9"/>
    </row>
    <row r="27" spans="1:23" s="2" customFormat="1" x14ac:dyDescent="0.2">
      <c r="A27" s="109" t="s">
        <v>7</v>
      </c>
      <c r="B27" s="109"/>
      <c r="C27" s="51">
        <f>AVERAGE(C20:C26)</f>
        <v>5.5042857142857144</v>
      </c>
      <c r="D27" s="51">
        <f t="shared" ref="D27:K27" si="1">AVERAGE(D20:D26)</f>
        <v>3.0028571428571431</v>
      </c>
      <c r="E27" s="51">
        <f t="shared" si="1"/>
        <v>1.7100000000000002</v>
      </c>
      <c r="F27" s="51">
        <f t="shared" si="1"/>
        <v>1.0285714285714287</v>
      </c>
      <c r="G27" s="51">
        <f t="shared" si="1"/>
        <v>0.66857142857142848</v>
      </c>
      <c r="H27" s="51">
        <f t="shared" si="1"/>
        <v>0.46285714285714291</v>
      </c>
      <c r="I27" s="51">
        <f t="shared" si="1"/>
        <v>0.32142857142857145</v>
      </c>
      <c r="J27" s="51">
        <f t="shared" si="1"/>
        <v>0.23571428571428571</v>
      </c>
      <c r="K27" s="51">
        <f t="shared" si="1"/>
        <v>0.19857142857142857</v>
      </c>
      <c r="L27" s="17"/>
      <c r="M27" s="9"/>
      <c r="N27" s="9"/>
      <c r="O27" s="9"/>
      <c r="P27" s="9"/>
      <c r="Q27" s="9"/>
      <c r="R27" s="9"/>
      <c r="S27" s="8"/>
      <c r="T27" s="8"/>
      <c r="U27" s="9"/>
      <c r="V27" s="9"/>
      <c r="W27" s="3"/>
    </row>
    <row r="28" spans="1:23" s="2" customFormat="1" x14ac:dyDescent="0.2">
      <c r="A28" s="8"/>
      <c r="B28" s="8"/>
      <c r="C28" s="42"/>
      <c r="D28" s="42"/>
      <c r="E28" s="42"/>
      <c r="F28" s="42"/>
      <c r="G28" s="42"/>
      <c r="H28" s="42"/>
      <c r="I28" s="42"/>
      <c r="J28" s="42"/>
      <c r="K28" s="42"/>
      <c r="L28" s="9"/>
      <c r="M28" s="9"/>
      <c r="N28" s="9"/>
      <c r="O28" s="9"/>
      <c r="P28" s="9"/>
      <c r="Q28" s="9"/>
      <c r="R28" s="9"/>
      <c r="S28" s="8"/>
      <c r="T28" s="8"/>
      <c r="U28" s="9"/>
      <c r="V28" s="9"/>
    </row>
    <row r="29" spans="1:23" s="2" customFormat="1" x14ac:dyDescent="0.2">
      <c r="A29" s="10" t="s">
        <v>28</v>
      </c>
      <c r="B29" s="19"/>
      <c r="C29" s="41">
        <v>7.02</v>
      </c>
      <c r="D29" s="41">
        <v>3.42</v>
      </c>
      <c r="E29" s="41">
        <v>1.74</v>
      </c>
      <c r="F29" s="41">
        <v>0.98</v>
      </c>
      <c r="G29" s="41">
        <v>0.64</v>
      </c>
      <c r="H29" s="41">
        <v>0.49</v>
      </c>
      <c r="I29" s="41">
        <v>0.38</v>
      </c>
      <c r="J29" s="41">
        <v>0.28999999999999998</v>
      </c>
      <c r="K29" s="41">
        <v>0.22</v>
      </c>
      <c r="L29" s="11"/>
      <c r="M29" s="114" t="s">
        <v>6</v>
      </c>
      <c r="N29" s="115"/>
      <c r="O29" s="115"/>
      <c r="P29" s="122" t="s">
        <v>1</v>
      </c>
      <c r="Q29" s="122"/>
      <c r="R29" s="122"/>
      <c r="S29" s="123">
        <f>AVERAGE(C29:K35)</f>
        <v>1.5115873015873016</v>
      </c>
      <c r="T29" s="123"/>
      <c r="U29" s="13" t="s">
        <v>0</v>
      </c>
      <c r="V29" s="9"/>
    </row>
    <row r="30" spans="1:23" s="2" customFormat="1" ht="12.75" x14ac:dyDescent="0.2">
      <c r="A30" s="14"/>
      <c r="B30" s="21"/>
      <c r="C30" s="41">
        <v>7.83</v>
      </c>
      <c r="D30" s="41">
        <v>3.53</v>
      </c>
      <c r="E30" s="41">
        <v>1.82</v>
      </c>
      <c r="F30" s="41">
        <v>1.1000000000000001</v>
      </c>
      <c r="G30" s="41">
        <v>0.75</v>
      </c>
      <c r="H30" s="41">
        <v>0.54</v>
      </c>
      <c r="I30" s="41">
        <v>0.41</v>
      </c>
      <c r="J30" s="41">
        <v>0.3</v>
      </c>
      <c r="K30" s="41">
        <v>0.25</v>
      </c>
      <c r="L30" s="11"/>
      <c r="M30" s="120"/>
      <c r="N30" s="121"/>
      <c r="O30" s="121"/>
      <c r="P30" s="124" t="s">
        <v>4</v>
      </c>
      <c r="Q30" s="124"/>
      <c r="R30" s="124"/>
      <c r="S30" s="125">
        <f>MEDIAN(C29:K35)</f>
        <v>0.71</v>
      </c>
      <c r="T30" s="125"/>
      <c r="U30" s="15" t="s">
        <v>0</v>
      </c>
      <c r="V30" s="9"/>
    </row>
    <row r="31" spans="1:23" s="2" customFormat="1" ht="12.75" x14ac:dyDescent="0.2">
      <c r="A31" s="14"/>
      <c r="B31" s="21"/>
      <c r="C31" s="41">
        <v>3.64</v>
      </c>
      <c r="D31" s="41">
        <v>2.7</v>
      </c>
      <c r="E31" s="41">
        <v>1.75</v>
      </c>
      <c r="F31" s="41">
        <v>1.18</v>
      </c>
      <c r="G31" s="41">
        <v>0.79</v>
      </c>
      <c r="H31" s="41">
        <v>0.56000000000000005</v>
      </c>
      <c r="I31" s="41">
        <v>0.4</v>
      </c>
      <c r="J31" s="41">
        <v>0.3</v>
      </c>
      <c r="K31" s="41">
        <v>0.26</v>
      </c>
      <c r="L31" s="11"/>
      <c r="M31" s="120"/>
      <c r="N31" s="121"/>
      <c r="O31" s="121"/>
      <c r="P31" s="124" t="s">
        <v>5</v>
      </c>
      <c r="Q31" s="124"/>
      <c r="R31" s="124"/>
      <c r="S31" s="125">
        <f>SMALL(C29:K35,1)</f>
        <v>0.22</v>
      </c>
      <c r="T31" s="125"/>
      <c r="U31" s="15" t="s">
        <v>0</v>
      </c>
      <c r="V31" s="9"/>
    </row>
    <row r="32" spans="1:23" s="2" customFormat="1" ht="12.75" x14ac:dyDescent="0.2">
      <c r="A32" s="14"/>
      <c r="B32" s="21"/>
      <c r="C32" s="41">
        <v>0.71</v>
      </c>
      <c r="D32" s="41">
        <v>2.08</v>
      </c>
      <c r="E32" s="41">
        <v>1.77</v>
      </c>
      <c r="F32" s="41">
        <v>1.1499999999999999</v>
      </c>
      <c r="G32" s="41">
        <v>0.76</v>
      </c>
      <c r="H32" s="41">
        <v>0.55000000000000004</v>
      </c>
      <c r="I32" s="41">
        <v>0.4</v>
      </c>
      <c r="J32" s="41">
        <v>0.33</v>
      </c>
      <c r="K32" s="41">
        <v>0.31</v>
      </c>
      <c r="L32" s="11"/>
      <c r="M32" s="120"/>
      <c r="N32" s="121"/>
      <c r="O32" s="121"/>
      <c r="P32" s="124" t="s">
        <v>3</v>
      </c>
      <c r="Q32" s="124"/>
      <c r="R32" s="124"/>
      <c r="S32" s="125">
        <f>LARGE(C29:K35,1)</f>
        <v>8.19</v>
      </c>
      <c r="T32" s="125"/>
      <c r="U32" s="15" t="s">
        <v>0</v>
      </c>
      <c r="V32" s="9"/>
    </row>
    <row r="33" spans="1:22" s="2" customFormat="1" ht="12.75" x14ac:dyDescent="0.2">
      <c r="A33" s="14"/>
      <c r="B33" s="21"/>
      <c r="C33" s="41">
        <v>5.7</v>
      </c>
      <c r="D33" s="41">
        <v>3.13</v>
      </c>
      <c r="E33" s="41">
        <v>1.76</v>
      </c>
      <c r="F33" s="41">
        <v>1.07</v>
      </c>
      <c r="G33" s="41">
        <v>0.72</v>
      </c>
      <c r="H33" s="41">
        <v>0.51</v>
      </c>
      <c r="I33" s="41">
        <v>0.4</v>
      </c>
      <c r="J33" s="41">
        <v>0.33</v>
      </c>
      <c r="K33" s="41">
        <v>0.3</v>
      </c>
      <c r="L33" s="11"/>
      <c r="M33" s="114" t="s">
        <v>2</v>
      </c>
      <c r="N33" s="115"/>
      <c r="O33" s="115"/>
      <c r="P33" s="122" t="s">
        <v>9</v>
      </c>
      <c r="Q33" s="122"/>
      <c r="R33" s="122"/>
      <c r="S33" s="123">
        <f>S31/S29</f>
        <v>0.14554237110154364</v>
      </c>
      <c r="T33" s="123"/>
      <c r="U33" s="13"/>
      <c r="V33" s="9"/>
    </row>
    <row r="34" spans="1:22" s="2" customFormat="1" ht="12.75" x14ac:dyDescent="0.2">
      <c r="A34" s="14"/>
      <c r="B34" s="21"/>
      <c r="C34" s="41">
        <v>8.19</v>
      </c>
      <c r="D34" s="41">
        <v>3.49</v>
      </c>
      <c r="E34" s="41">
        <v>1.83</v>
      </c>
      <c r="F34" s="41">
        <v>1.08</v>
      </c>
      <c r="G34" s="41">
        <v>0.7</v>
      </c>
      <c r="H34" s="41">
        <v>0.5</v>
      </c>
      <c r="I34" s="41">
        <v>0.36</v>
      </c>
      <c r="J34" s="41">
        <v>0.28999999999999998</v>
      </c>
      <c r="K34" s="41">
        <v>0.26</v>
      </c>
      <c r="L34" s="11"/>
      <c r="M34" s="116"/>
      <c r="N34" s="117"/>
      <c r="O34" s="117"/>
      <c r="P34" s="126" t="s">
        <v>10</v>
      </c>
      <c r="Q34" s="126"/>
      <c r="R34" s="126"/>
      <c r="S34" s="127">
        <f>S31/S32</f>
        <v>2.6862026862026864E-2</v>
      </c>
      <c r="T34" s="127"/>
      <c r="U34" s="16"/>
      <c r="V34" s="9"/>
    </row>
    <row r="35" spans="1:22" s="2" customFormat="1" ht="12.75" x14ac:dyDescent="0.2">
      <c r="A35" s="14"/>
      <c r="B35" s="21"/>
      <c r="C35" s="41">
        <v>5.59</v>
      </c>
      <c r="D35" s="41">
        <v>2.93</v>
      </c>
      <c r="E35" s="41">
        <v>1.64</v>
      </c>
      <c r="F35" s="41">
        <v>1</v>
      </c>
      <c r="G35" s="41">
        <v>0.69</v>
      </c>
      <c r="H35" s="41">
        <v>0.49</v>
      </c>
      <c r="I35" s="41">
        <v>0.36</v>
      </c>
      <c r="J35" s="41">
        <v>0.28999999999999998</v>
      </c>
      <c r="K35" s="41">
        <v>0.27</v>
      </c>
      <c r="L35" s="11"/>
      <c r="M35" s="118" t="s">
        <v>8</v>
      </c>
      <c r="N35" s="119"/>
      <c r="O35" s="119"/>
      <c r="P35" s="119"/>
      <c r="Q35" s="119"/>
      <c r="R35" s="119"/>
      <c r="S35" s="127">
        <f>(COUNTIF(C29:K35,"&gt;2")/COUNT(C29:K35))*100</f>
        <v>20.634920634920633</v>
      </c>
      <c r="T35" s="127"/>
      <c r="U35" s="16" t="s">
        <v>0</v>
      </c>
      <c r="V35" s="9"/>
    </row>
    <row r="36" spans="1:22" s="2" customFormat="1" x14ac:dyDescent="0.2">
      <c r="A36" s="109" t="s">
        <v>7</v>
      </c>
      <c r="B36" s="109"/>
      <c r="C36" s="51">
        <f>AVERAGE(C29:C35)</f>
        <v>5.5257142857142849</v>
      </c>
      <c r="D36" s="51">
        <f t="shared" ref="D36:K36" si="2">AVERAGE(D29:D35)</f>
        <v>3.04</v>
      </c>
      <c r="E36" s="51">
        <f t="shared" si="2"/>
        <v>1.7585714285714287</v>
      </c>
      <c r="F36" s="51">
        <f t="shared" si="2"/>
        <v>1.08</v>
      </c>
      <c r="G36" s="51">
        <f t="shared" si="2"/>
        <v>0.72142857142857153</v>
      </c>
      <c r="H36" s="51">
        <f t="shared" si="2"/>
        <v>0.52000000000000013</v>
      </c>
      <c r="I36" s="51">
        <f t="shared" si="2"/>
        <v>0.38714285714285707</v>
      </c>
      <c r="J36" s="51">
        <f t="shared" si="2"/>
        <v>0.30428571428571427</v>
      </c>
      <c r="K36" s="51">
        <f t="shared" si="2"/>
        <v>0.26714285714285718</v>
      </c>
      <c r="L36" s="17"/>
      <c r="M36" s="9"/>
      <c r="N36" s="9"/>
      <c r="O36" s="9"/>
      <c r="P36" s="9"/>
      <c r="Q36" s="9"/>
      <c r="R36" s="9"/>
      <c r="S36" s="8"/>
      <c r="T36" s="8"/>
      <c r="U36" s="9"/>
      <c r="V36" s="9"/>
    </row>
    <row r="37" spans="1:22" s="2" customFormat="1" x14ac:dyDescent="0.2">
      <c r="A37" s="8"/>
      <c r="B37" s="8"/>
      <c r="C37" s="42"/>
      <c r="D37" s="42"/>
      <c r="E37" s="42"/>
      <c r="F37" s="42"/>
      <c r="G37" s="42"/>
      <c r="H37" s="42"/>
      <c r="I37" s="42"/>
      <c r="J37" s="42"/>
      <c r="K37" s="42"/>
      <c r="L37" s="9"/>
      <c r="M37" s="9"/>
      <c r="N37" s="9"/>
      <c r="O37" s="9"/>
      <c r="P37" s="9"/>
      <c r="Q37" s="9"/>
      <c r="R37" s="9"/>
      <c r="S37" s="8"/>
      <c r="T37" s="8"/>
      <c r="U37" s="9"/>
      <c r="V37" s="9"/>
    </row>
    <row r="38" spans="1:22" s="2" customFormat="1" x14ac:dyDescent="0.2">
      <c r="A38" s="10" t="s">
        <v>37</v>
      </c>
      <c r="B38" s="19"/>
      <c r="C38" s="41">
        <v>7.17</v>
      </c>
      <c r="D38" s="41">
        <v>3.53</v>
      </c>
      <c r="E38" s="41">
        <v>1.83</v>
      </c>
      <c r="F38" s="41">
        <v>1.06</v>
      </c>
      <c r="G38" s="41">
        <v>0.72</v>
      </c>
      <c r="H38" s="41">
        <v>0.56000000000000005</v>
      </c>
      <c r="I38" s="41">
        <v>0.45</v>
      </c>
      <c r="J38" s="41">
        <v>0.35</v>
      </c>
      <c r="K38" s="41">
        <v>0.27</v>
      </c>
      <c r="L38" s="11"/>
      <c r="M38" s="114" t="s">
        <v>6</v>
      </c>
      <c r="N38" s="115"/>
      <c r="O38" s="115"/>
      <c r="P38" s="122" t="s">
        <v>1</v>
      </c>
      <c r="Q38" s="122"/>
      <c r="R38" s="122"/>
      <c r="S38" s="123">
        <f>AVERAGE(C38:K44)</f>
        <v>1.6187301587301586</v>
      </c>
      <c r="T38" s="123"/>
      <c r="U38" s="13" t="s">
        <v>0</v>
      </c>
      <c r="V38" s="9"/>
    </row>
    <row r="39" spans="1:22" s="2" customFormat="1" ht="12.75" x14ac:dyDescent="0.2">
      <c r="A39" s="14"/>
      <c r="B39" s="21"/>
      <c r="C39" s="41">
        <v>7.98</v>
      </c>
      <c r="D39" s="41">
        <v>3.69</v>
      </c>
      <c r="E39" s="41">
        <v>1.95</v>
      </c>
      <c r="F39" s="41">
        <v>1.22</v>
      </c>
      <c r="G39" s="41">
        <v>0.85</v>
      </c>
      <c r="H39" s="41">
        <v>0.64</v>
      </c>
      <c r="I39" s="41">
        <v>0.5</v>
      </c>
      <c r="J39" s="41">
        <v>0.39</v>
      </c>
      <c r="K39" s="41">
        <v>0.33</v>
      </c>
      <c r="L39" s="11"/>
      <c r="M39" s="120"/>
      <c r="N39" s="121"/>
      <c r="O39" s="121"/>
      <c r="P39" s="124" t="s">
        <v>4</v>
      </c>
      <c r="Q39" s="124"/>
      <c r="R39" s="124"/>
      <c r="S39" s="125">
        <f>MEDIAN(C38:K44)</f>
        <v>0.81</v>
      </c>
      <c r="T39" s="125"/>
      <c r="U39" s="15" t="s">
        <v>0</v>
      </c>
      <c r="V39" s="9"/>
    </row>
    <row r="40" spans="1:22" s="2" customFormat="1" ht="12.75" x14ac:dyDescent="0.2">
      <c r="A40" s="14"/>
      <c r="B40" s="21"/>
      <c r="C40" s="41">
        <v>3.76</v>
      </c>
      <c r="D40" s="41">
        <v>2.84</v>
      </c>
      <c r="E40" s="41">
        <v>1.88</v>
      </c>
      <c r="F40" s="41">
        <v>1.3</v>
      </c>
      <c r="G40" s="41">
        <v>0.9</v>
      </c>
      <c r="H40" s="41">
        <v>0.65</v>
      </c>
      <c r="I40" s="41">
        <v>0.5</v>
      </c>
      <c r="J40" s="41">
        <v>0.39</v>
      </c>
      <c r="K40" s="41">
        <v>0.34</v>
      </c>
      <c r="L40" s="11"/>
      <c r="M40" s="120"/>
      <c r="N40" s="121"/>
      <c r="O40" s="121"/>
      <c r="P40" s="124" t="s">
        <v>5</v>
      </c>
      <c r="Q40" s="124"/>
      <c r="R40" s="124"/>
      <c r="S40" s="125">
        <f>SMALL(C38:K44,1)</f>
        <v>0.27</v>
      </c>
      <c r="T40" s="125"/>
      <c r="U40" s="15" t="s">
        <v>0</v>
      </c>
      <c r="V40" s="9"/>
    </row>
    <row r="41" spans="1:22" s="2" customFormat="1" ht="12.75" x14ac:dyDescent="0.2">
      <c r="A41" s="14"/>
      <c r="B41" s="21"/>
      <c r="C41" s="41">
        <v>0.76</v>
      </c>
      <c r="D41" s="41">
        <v>2.15</v>
      </c>
      <c r="E41" s="41">
        <v>1.87</v>
      </c>
      <c r="F41" s="41">
        <v>1.26</v>
      </c>
      <c r="G41" s="41">
        <v>0.86</v>
      </c>
      <c r="H41" s="41">
        <v>0.65</v>
      </c>
      <c r="I41" s="41">
        <v>0.51</v>
      </c>
      <c r="J41" s="41">
        <v>0.44</v>
      </c>
      <c r="K41" s="41">
        <v>0.42</v>
      </c>
      <c r="L41" s="11"/>
      <c r="M41" s="120"/>
      <c r="N41" s="121"/>
      <c r="O41" s="121"/>
      <c r="P41" s="124" t="s">
        <v>3</v>
      </c>
      <c r="Q41" s="124"/>
      <c r="R41" s="124"/>
      <c r="S41" s="125">
        <f>LARGE(C38:K44,1)</f>
        <v>8.36</v>
      </c>
      <c r="T41" s="125"/>
      <c r="U41" s="15" t="s">
        <v>0</v>
      </c>
      <c r="V41" s="9"/>
    </row>
    <row r="42" spans="1:22" s="2" customFormat="1" ht="12.75" x14ac:dyDescent="0.2">
      <c r="A42" s="14"/>
      <c r="B42" s="21"/>
      <c r="C42" s="41">
        <v>5.75</v>
      </c>
      <c r="D42" s="41">
        <v>3.2</v>
      </c>
      <c r="E42" s="41">
        <v>1.85</v>
      </c>
      <c r="F42" s="41">
        <v>1.1599999999999999</v>
      </c>
      <c r="G42" s="41">
        <v>0.82</v>
      </c>
      <c r="H42" s="41">
        <v>0.62</v>
      </c>
      <c r="I42" s="41">
        <v>0.52</v>
      </c>
      <c r="J42" s="41">
        <v>0.44</v>
      </c>
      <c r="K42" s="41">
        <v>0.42</v>
      </c>
      <c r="L42" s="11"/>
      <c r="M42" s="114" t="s">
        <v>2</v>
      </c>
      <c r="N42" s="115"/>
      <c r="O42" s="115"/>
      <c r="P42" s="122" t="s">
        <v>9</v>
      </c>
      <c r="Q42" s="122"/>
      <c r="R42" s="122"/>
      <c r="S42" s="123">
        <f>S40/S38</f>
        <v>0.16679741125710926</v>
      </c>
      <c r="T42" s="123"/>
      <c r="U42" s="13"/>
      <c r="V42" s="9"/>
    </row>
    <row r="43" spans="1:22" s="2" customFormat="1" ht="12.75" x14ac:dyDescent="0.2">
      <c r="A43" s="14"/>
      <c r="B43" s="21"/>
      <c r="C43" s="41">
        <v>8.36</v>
      </c>
      <c r="D43" s="41">
        <v>3.6</v>
      </c>
      <c r="E43" s="41">
        <v>1.95</v>
      </c>
      <c r="F43" s="41">
        <v>1.19</v>
      </c>
      <c r="G43" s="41">
        <v>0.81</v>
      </c>
      <c r="H43" s="41">
        <v>0.61</v>
      </c>
      <c r="I43" s="41">
        <v>0.46</v>
      </c>
      <c r="J43" s="41">
        <v>0.39</v>
      </c>
      <c r="K43" s="41">
        <v>0.36</v>
      </c>
      <c r="L43" s="11"/>
      <c r="M43" s="116"/>
      <c r="N43" s="117"/>
      <c r="O43" s="117"/>
      <c r="P43" s="126" t="s">
        <v>10</v>
      </c>
      <c r="Q43" s="126"/>
      <c r="R43" s="126"/>
      <c r="S43" s="127">
        <f>S40/S41</f>
        <v>3.2296650717703351E-2</v>
      </c>
      <c r="T43" s="127"/>
      <c r="U43" s="16"/>
      <c r="V43" s="9"/>
    </row>
    <row r="44" spans="1:22" s="2" customFormat="1" ht="12.75" x14ac:dyDescent="0.2">
      <c r="A44" s="14"/>
      <c r="B44" s="21"/>
      <c r="C44" s="41">
        <v>5.75</v>
      </c>
      <c r="D44" s="41">
        <v>3.11</v>
      </c>
      <c r="E44" s="41">
        <v>1.81</v>
      </c>
      <c r="F44" s="41">
        <v>1.1499999999999999</v>
      </c>
      <c r="G44" s="41">
        <v>0.81</v>
      </c>
      <c r="H44" s="41">
        <v>0.61</v>
      </c>
      <c r="I44" s="41">
        <v>0.48</v>
      </c>
      <c r="J44" s="41">
        <v>0.41</v>
      </c>
      <c r="K44" s="41">
        <v>0.37</v>
      </c>
      <c r="L44" s="11"/>
      <c r="M44" s="118" t="s">
        <v>8</v>
      </c>
      <c r="N44" s="119"/>
      <c r="O44" s="119"/>
      <c r="P44" s="119"/>
      <c r="Q44" s="119"/>
      <c r="R44" s="119"/>
      <c r="S44" s="127">
        <f>(COUNTIF(C38:K44,"&gt;2")/COUNT(C38:K44))*100</f>
        <v>20.634920634920633</v>
      </c>
      <c r="T44" s="127"/>
      <c r="U44" s="16" t="s">
        <v>0</v>
      </c>
      <c r="V44" s="9"/>
    </row>
    <row r="45" spans="1:22" s="2" customFormat="1" x14ac:dyDescent="0.2">
      <c r="A45" s="109" t="s">
        <v>7</v>
      </c>
      <c r="B45" s="109"/>
      <c r="C45" s="51">
        <f>AVERAGE(C38:C44)</f>
        <v>5.6471428571428577</v>
      </c>
      <c r="D45" s="51">
        <f t="shared" ref="D45:K45" si="3">AVERAGE(D38:D44)</f>
        <v>3.16</v>
      </c>
      <c r="E45" s="51">
        <f t="shared" si="3"/>
        <v>1.8771428571428572</v>
      </c>
      <c r="F45" s="51">
        <f t="shared" si="3"/>
        <v>1.1914285714285715</v>
      </c>
      <c r="G45" s="51">
        <f t="shared" si="3"/>
        <v>0.82428571428571418</v>
      </c>
      <c r="H45" s="51">
        <f t="shared" si="3"/>
        <v>0.62</v>
      </c>
      <c r="I45" s="51">
        <f t="shared" si="3"/>
        <v>0.48857142857142855</v>
      </c>
      <c r="J45" s="51">
        <f t="shared" si="3"/>
        <v>0.40142857142857141</v>
      </c>
      <c r="K45" s="51">
        <f t="shared" si="3"/>
        <v>0.3585714285714286</v>
      </c>
      <c r="L45" s="17"/>
      <c r="M45" s="9"/>
      <c r="N45" s="9"/>
      <c r="O45" s="9"/>
      <c r="P45" s="9"/>
      <c r="Q45" s="9"/>
      <c r="R45" s="9"/>
      <c r="S45" s="8"/>
      <c r="T45" s="8"/>
      <c r="U45" s="9"/>
      <c r="V45" s="9"/>
    </row>
    <row r="46" spans="1:22" s="2" customFormat="1" x14ac:dyDescent="0.2">
      <c r="A46" s="8"/>
      <c r="B46" s="8"/>
      <c r="C46" s="42"/>
      <c r="D46" s="42"/>
      <c r="E46" s="42"/>
      <c r="F46" s="42"/>
      <c r="G46" s="42"/>
      <c r="H46" s="42"/>
      <c r="I46" s="42"/>
      <c r="J46" s="42"/>
      <c r="K46" s="42"/>
      <c r="L46" s="9"/>
      <c r="M46" s="9"/>
      <c r="N46" s="9"/>
      <c r="O46" s="9"/>
      <c r="P46" s="9"/>
      <c r="Q46" s="9"/>
      <c r="R46" s="9"/>
      <c r="S46" s="8"/>
      <c r="T46" s="8"/>
      <c r="U46" s="9"/>
      <c r="V46" s="9"/>
    </row>
    <row r="47" spans="1:22" s="2" customFormat="1" x14ac:dyDescent="0.2">
      <c r="A47" s="6"/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6"/>
      <c r="T47" s="6"/>
      <c r="U47" s="7"/>
      <c r="V47" s="7"/>
    </row>
    <row r="48" spans="1:22" s="2" customFormat="1" x14ac:dyDescent="0.2">
      <c r="A48" s="6"/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6"/>
      <c r="T48" s="6"/>
      <c r="U48" s="7"/>
      <c r="V48" s="7"/>
    </row>
    <row r="49" spans="1:22" s="2" customFormat="1" x14ac:dyDescent="0.2">
      <c r="A49" s="6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6"/>
      <c r="T49" s="6"/>
      <c r="U49" s="7"/>
      <c r="V49" s="7"/>
    </row>
    <row r="50" spans="1:22" s="2" customFormat="1" x14ac:dyDescent="0.2">
      <c r="A50" s="6"/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6"/>
      <c r="T50" s="6"/>
      <c r="U50" s="7"/>
      <c r="V50" s="7"/>
    </row>
    <row r="51" spans="1:22" s="2" customFormat="1" x14ac:dyDescent="0.2">
      <c r="A51" s="6"/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6"/>
      <c r="T51" s="6"/>
      <c r="U51" s="7"/>
      <c r="V51" s="7"/>
    </row>
    <row r="52" spans="1:22" s="2" customFormat="1" x14ac:dyDescent="0.2">
      <c r="A52" s="6"/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6"/>
      <c r="T52" s="6"/>
      <c r="U52" s="7"/>
      <c r="V52" s="7"/>
    </row>
    <row r="53" spans="1:22" s="2" customFormat="1" x14ac:dyDescent="0.2">
      <c r="A53" s="6"/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6"/>
      <c r="T53" s="6"/>
      <c r="U53" s="7"/>
      <c r="V53" s="7"/>
    </row>
    <row r="54" spans="1:22" s="2" customFormat="1" x14ac:dyDescent="0.2">
      <c r="A54" s="6"/>
      <c r="B54" s="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6"/>
      <c r="T54" s="6"/>
      <c r="U54" s="7"/>
      <c r="V54" s="7"/>
    </row>
    <row r="55" spans="1:22" s="2" customFormat="1" x14ac:dyDescent="0.2">
      <c r="A55" s="6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6"/>
      <c r="T55" s="6"/>
      <c r="U55" s="7"/>
      <c r="V55" s="7"/>
    </row>
    <row r="56" spans="1:22" s="2" customFormat="1" x14ac:dyDescent="0.2">
      <c r="A56" s="6"/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6"/>
      <c r="T56" s="6"/>
      <c r="U56" s="7"/>
      <c r="V56" s="7"/>
    </row>
    <row r="57" spans="1:22" s="2" customFormat="1" x14ac:dyDescent="0.2">
      <c r="A57" s="6"/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6"/>
      <c r="T57" s="6"/>
      <c r="U57" s="7"/>
      <c r="V57" s="7"/>
    </row>
    <row r="58" spans="1:22" s="2" customFormat="1" x14ac:dyDescent="0.2">
      <c r="A58" s="6"/>
      <c r="B58" s="6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6"/>
      <c r="T58" s="6"/>
      <c r="U58" s="7"/>
      <c r="V58" s="7"/>
    </row>
    <row r="59" spans="1:22" s="2" customFormat="1" x14ac:dyDescent="0.2">
      <c r="A59" s="6"/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6"/>
      <c r="T59" s="6"/>
      <c r="U59" s="7"/>
      <c r="V59" s="7"/>
    </row>
    <row r="60" spans="1:22" s="2" customFormat="1" x14ac:dyDescent="0.2">
      <c r="A60" s="6"/>
      <c r="B60" s="6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6"/>
      <c r="T60" s="6"/>
      <c r="U60" s="7"/>
      <c r="V60" s="7"/>
    </row>
    <row r="61" spans="1:22" s="2" customFormat="1" x14ac:dyDescent="0.2">
      <c r="A61" s="6"/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6"/>
      <c r="T61" s="6"/>
      <c r="U61" s="7"/>
      <c r="V61" s="7"/>
    </row>
    <row r="62" spans="1:22" s="2" customFormat="1" x14ac:dyDescent="0.2">
      <c r="A62" s="6"/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6"/>
      <c r="T62" s="6"/>
      <c r="U62" s="7"/>
      <c r="V62" s="7"/>
    </row>
    <row r="63" spans="1:22" s="2" customFormat="1" x14ac:dyDescent="0.2">
      <c r="A63" s="6"/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6"/>
      <c r="T63" s="6"/>
      <c r="U63" s="7"/>
      <c r="V63" s="7"/>
    </row>
    <row r="64" spans="1:22" hidden="1" x14ac:dyDescent="0.2"/>
  </sheetData>
  <mergeCells count="57">
    <mergeCell ref="S25:T25"/>
    <mergeCell ref="A17:B17"/>
    <mergeCell ref="N17:U17"/>
    <mergeCell ref="A18:E18"/>
    <mergeCell ref="N18:P18"/>
    <mergeCell ref="Q18:S18"/>
    <mergeCell ref="T18:U18"/>
    <mergeCell ref="P34:R34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S34:T3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35:R35"/>
    <mergeCell ref="S35:T35"/>
    <mergeCell ref="M33:O34"/>
    <mergeCell ref="P33:R33"/>
    <mergeCell ref="S33:T33"/>
    <mergeCell ref="A45:B45"/>
    <mergeCell ref="M42:O43"/>
    <mergeCell ref="P42:R42"/>
    <mergeCell ref="S42:T42"/>
    <mergeCell ref="P43:R43"/>
    <mergeCell ref="S43:T43"/>
    <mergeCell ref="M44:R44"/>
    <mergeCell ref="S44:T44"/>
  </mergeCells>
  <conditionalFormatting sqref="C29:K35">
    <cfRule type="colorScale" priority="2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20:K26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conditionalFormatting sqref="C38:K44">
    <cfRule type="colorScale" priority="4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zoomScaleNormal="100" zoomScaleSheetLayoutView="100" workbookViewId="0">
      <selection activeCell="A13" sqref="A13:I19"/>
    </sheetView>
  </sheetViews>
  <sheetFormatPr defaultRowHeight="12" x14ac:dyDescent="0.2"/>
  <cols>
    <col min="1" max="8" width="4.85546875" style="40" bestFit="1" customWidth="1"/>
    <col min="9" max="10" width="4" style="40" customWidth="1"/>
    <col min="11" max="16" width="4.85546875" style="40" bestFit="1" customWidth="1"/>
    <col min="17" max="20" width="5" style="40" bestFit="1" customWidth="1"/>
    <col min="21" max="23" width="4" style="40" bestFit="1" customWidth="1"/>
    <col min="24" max="16384" width="9.140625" style="40"/>
  </cols>
  <sheetData>
    <row r="1" spans="1:23" x14ac:dyDescent="0.2">
      <c r="A1" s="54">
        <v>4.18</v>
      </c>
      <c r="B1" s="54">
        <v>2.37</v>
      </c>
      <c r="C1" s="54">
        <v>1.24</v>
      </c>
      <c r="D1" s="54">
        <v>0.65</v>
      </c>
      <c r="E1" s="54">
        <v>0.4</v>
      </c>
      <c r="F1" s="54">
        <v>0.25</v>
      </c>
      <c r="G1" s="54">
        <v>0.18</v>
      </c>
      <c r="H1" s="54">
        <v>0.12</v>
      </c>
      <c r="I1" s="54">
        <v>0.09</v>
      </c>
      <c r="J1" s="54"/>
      <c r="K1" s="54">
        <v>0.08</v>
      </c>
      <c r="L1" s="54">
        <v>0.09</v>
      </c>
      <c r="M1" s="54">
        <v>0.11</v>
      </c>
      <c r="N1" s="54">
        <v>0.13</v>
      </c>
      <c r="O1" s="54">
        <v>0.17</v>
      </c>
      <c r="P1" s="54">
        <v>0.35</v>
      </c>
      <c r="Q1" s="54">
        <v>0.83</v>
      </c>
      <c r="R1" s="54">
        <v>1.63</v>
      </c>
      <c r="S1" s="54">
        <v>2.87</v>
      </c>
      <c r="T1" s="54"/>
      <c r="U1" s="54"/>
      <c r="V1" s="54"/>
      <c r="W1" s="54"/>
    </row>
    <row r="2" spans="1:23" x14ac:dyDescent="0.2">
      <c r="A2" s="54">
        <v>7.57</v>
      </c>
      <c r="B2" s="54">
        <v>3.13</v>
      </c>
      <c r="C2" s="54">
        <v>1.47</v>
      </c>
      <c r="D2" s="54">
        <v>0.72</v>
      </c>
      <c r="E2" s="54">
        <v>0.46</v>
      </c>
      <c r="F2" s="54">
        <v>0.27</v>
      </c>
      <c r="G2" s="54">
        <v>0.16</v>
      </c>
      <c r="H2" s="54">
        <v>0.11</v>
      </c>
      <c r="I2" s="54">
        <v>0.1</v>
      </c>
      <c r="J2" s="54"/>
      <c r="K2" s="54">
        <v>0.09</v>
      </c>
      <c r="L2" s="54">
        <v>0.11</v>
      </c>
      <c r="M2" s="54">
        <v>0.12</v>
      </c>
      <c r="N2" s="54">
        <v>0.13</v>
      </c>
      <c r="O2" s="54">
        <v>0.17</v>
      </c>
      <c r="P2" s="54">
        <v>0.37</v>
      </c>
      <c r="Q2" s="54">
        <v>0.92</v>
      </c>
      <c r="R2" s="54">
        <v>2</v>
      </c>
      <c r="S2" s="54">
        <v>4.72</v>
      </c>
      <c r="T2" s="54"/>
      <c r="U2" s="54"/>
      <c r="V2" s="54"/>
      <c r="W2" s="54"/>
    </row>
    <row r="3" spans="1:23" x14ac:dyDescent="0.2">
      <c r="A3" s="54">
        <v>6.02</v>
      </c>
      <c r="B3" s="54">
        <v>2.84</v>
      </c>
      <c r="C3" s="54">
        <v>1.41</v>
      </c>
      <c r="D3" s="54">
        <v>0.82</v>
      </c>
      <c r="E3" s="54">
        <v>0.48</v>
      </c>
      <c r="F3" s="54">
        <v>0.28999999999999998</v>
      </c>
      <c r="G3" s="54">
        <v>0.18</v>
      </c>
      <c r="H3" s="54">
        <v>0.12</v>
      </c>
      <c r="I3" s="54">
        <v>0.12</v>
      </c>
      <c r="J3" s="54"/>
      <c r="K3" s="54">
        <v>0.12</v>
      </c>
      <c r="L3" s="54">
        <v>0.12</v>
      </c>
      <c r="M3" s="54">
        <v>0.12</v>
      </c>
      <c r="N3" s="54">
        <v>0.14000000000000001</v>
      </c>
      <c r="O3" s="54">
        <v>0.17</v>
      </c>
      <c r="P3" s="54">
        <v>0.36</v>
      </c>
      <c r="Q3" s="54">
        <v>0.86</v>
      </c>
      <c r="R3" s="54">
        <v>1.79</v>
      </c>
      <c r="S3" s="54">
        <v>4.05</v>
      </c>
      <c r="T3" s="54"/>
      <c r="U3" s="54"/>
      <c r="V3" s="54"/>
      <c r="W3" s="54"/>
    </row>
    <row r="4" spans="1:23" x14ac:dyDescent="0.2">
      <c r="A4" s="54">
        <v>0.48</v>
      </c>
      <c r="B4" s="54">
        <v>1.84</v>
      </c>
      <c r="C4" s="54">
        <v>1.43</v>
      </c>
      <c r="D4" s="54">
        <v>0.82</v>
      </c>
      <c r="E4" s="54">
        <v>0.46</v>
      </c>
      <c r="F4" s="54">
        <v>0.28000000000000003</v>
      </c>
      <c r="G4" s="54">
        <v>0.17</v>
      </c>
      <c r="H4" s="54">
        <v>0.12</v>
      </c>
      <c r="I4" s="54">
        <v>0.12</v>
      </c>
      <c r="J4" s="54"/>
      <c r="K4" s="54">
        <v>0.1</v>
      </c>
      <c r="L4" s="54">
        <v>0.11</v>
      </c>
      <c r="M4" s="54">
        <v>0.12</v>
      </c>
      <c r="N4" s="54">
        <v>0.13</v>
      </c>
      <c r="O4" s="54">
        <v>0.16</v>
      </c>
      <c r="P4" s="54">
        <v>0.31</v>
      </c>
      <c r="Q4" s="54">
        <v>0.64</v>
      </c>
      <c r="R4" s="54">
        <v>1.1000000000000001</v>
      </c>
      <c r="S4" s="54">
        <v>1.29</v>
      </c>
      <c r="T4" s="54"/>
      <c r="U4" s="54"/>
      <c r="V4" s="54"/>
      <c r="W4" s="54"/>
    </row>
    <row r="5" spans="1:23" x14ac:dyDescent="0.2">
      <c r="A5" s="54">
        <v>1.6</v>
      </c>
      <c r="B5" s="54">
        <v>2.21</v>
      </c>
      <c r="C5" s="54">
        <v>1.39</v>
      </c>
      <c r="D5" s="54">
        <v>0.79</v>
      </c>
      <c r="E5" s="54">
        <v>0.46</v>
      </c>
      <c r="F5" s="54">
        <v>0.27</v>
      </c>
      <c r="G5" s="54">
        <v>0.16</v>
      </c>
      <c r="H5" s="54">
        <v>0.11</v>
      </c>
      <c r="I5" s="54">
        <v>0.1</v>
      </c>
      <c r="J5" s="54"/>
      <c r="K5" s="54">
        <v>0.08</v>
      </c>
      <c r="L5" s="54">
        <v>0.09</v>
      </c>
      <c r="M5" s="54">
        <v>0.1</v>
      </c>
      <c r="N5" s="54">
        <v>0.12</v>
      </c>
      <c r="O5" s="54">
        <v>0.15</v>
      </c>
      <c r="P5" s="54">
        <v>0.25</v>
      </c>
      <c r="Q5" s="54">
        <v>0.39</v>
      </c>
      <c r="R5" s="54">
        <v>0.41</v>
      </c>
      <c r="S5" s="54">
        <v>0.28000000000000003</v>
      </c>
      <c r="T5" s="54"/>
      <c r="U5" s="54"/>
      <c r="V5" s="54"/>
      <c r="W5" s="54"/>
    </row>
    <row r="6" spans="1:23" x14ac:dyDescent="0.2">
      <c r="A6" s="54">
        <v>6.95</v>
      </c>
      <c r="B6" s="54">
        <v>3.07</v>
      </c>
      <c r="C6" s="54">
        <v>1.44</v>
      </c>
      <c r="D6" s="54">
        <v>0.75</v>
      </c>
      <c r="E6" s="54">
        <v>0.46</v>
      </c>
      <c r="F6" s="54">
        <v>0.26</v>
      </c>
      <c r="G6" s="54">
        <v>0.14000000000000001</v>
      </c>
      <c r="H6" s="54">
        <v>0.1</v>
      </c>
      <c r="I6" s="54">
        <v>0.09</v>
      </c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</row>
    <row r="7" spans="1:23" x14ac:dyDescent="0.2">
      <c r="A7" s="54">
        <v>7.06</v>
      </c>
      <c r="B7" s="54">
        <v>3.01</v>
      </c>
      <c r="C7" s="54">
        <v>1.41</v>
      </c>
      <c r="D7" s="54">
        <v>0.7</v>
      </c>
      <c r="E7" s="54">
        <v>0.41</v>
      </c>
      <c r="F7" s="54">
        <v>0.25</v>
      </c>
      <c r="G7" s="54">
        <v>0.15</v>
      </c>
      <c r="H7" s="54">
        <v>0.09</v>
      </c>
      <c r="I7" s="54">
        <v>7.0000000000000007E-2</v>
      </c>
      <c r="J7" s="54"/>
      <c r="K7" s="54"/>
      <c r="L7" s="54"/>
      <c r="M7" s="54"/>
      <c r="N7" s="54"/>
      <c r="O7" s="54"/>
      <c r="P7" s="54">
        <v>0.03</v>
      </c>
      <c r="Q7" s="54">
        <v>0.03</v>
      </c>
      <c r="R7" s="54">
        <v>0.05</v>
      </c>
      <c r="S7" s="54">
        <v>0.15</v>
      </c>
      <c r="T7" s="54">
        <v>0.5</v>
      </c>
      <c r="U7" s="54">
        <v>1.24</v>
      </c>
      <c r="V7" s="54">
        <v>2.41</v>
      </c>
      <c r="W7" s="54">
        <v>2.2999999999999998</v>
      </c>
    </row>
    <row r="8" spans="1:23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>
        <v>0.03</v>
      </c>
      <c r="Q8" s="54">
        <v>0.04</v>
      </c>
      <c r="R8" s="54">
        <v>0.08</v>
      </c>
      <c r="S8" s="54">
        <v>0.23</v>
      </c>
      <c r="T8" s="54">
        <v>0.46</v>
      </c>
      <c r="U8" s="54">
        <v>0.87</v>
      </c>
      <c r="V8" s="54">
        <v>1.2</v>
      </c>
      <c r="W8" s="54"/>
    </row>
    <row r="9" spans="1:23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>
        <v>0.03</v>
      </c>
      <c r="Q9" s="54">
        <v>0.03</v>
      </c>
      <c r="R9" s="54">
        <v>0.1</v>
      </c>
      <c r="S9" s="54">
        <v>0.2</v>
      </c>
      <c r="T9" s="54">
        <v>0.44</v>
      </c>
      <c r="U9" s="54">
        <v>0.63</v>
      </c>
      <c r="V9" s="54"/>
      <c r="W9" s="54"/>
    </row>
    <row r="10" spans="1:23" x14ac:dyDescent="0.2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>
        <v>0.05</v>
      </c>
      <c r="Q10" s="54">
        <v>0.06</v>
      </c>
      <c r="R10" s="54">
        <v>0.11</v>
      </c>
      <c r="S10" s="54">
        <v>0.23</v>
      </c>
      <c r="T10" s="54">
        <v>0.47</v>
      </c>
      <c r="U10" s="54">
        <v>0.8</v>
      </c>
      <c r="V10" s="54"/>
      <c r="W10" s="54"/>
    </row>
    <row r="11" spans="1:23" x14ac:dyDescent="0.2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>
        <v>0.04</v>
      </c>
      <c r="Q11" s="54">
        <v>0.05</v>
      </c>
      <c r="R11" s="54">
        <v>0.08</v>
      </c>
      <c r="S11" s="54">
        <v>0.21</v>
      </c>
      <c r="T11" s="54">
        <v>0.54</v>
      </c>
      <c r="U11" s="54">
        <v>1.1399999999999999</v>
      </c>
      <c r="V11" s="54">
        <v>2.0499999999999998</v>
      </c>
      <c r="W11" s="54"/>
    </row>
    <row r="12" spans="1:23" x14ac:dyDescent="0.2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>
        <v>0.04</v>
      </c>
      <c r="Q12" s="54">
        <v>0.05</v>
      </c>
      <c r="R12" s="54">
        <v>7.0000000000000007E-2</v>
      </c>
      <c r="S12" s="54">
        <v>0.09</v>
      </c>
      <c r="T12" s="54">
        <v>0.3</v>
      </c>
      <c r="U12" s="54">
        <v>1.33</v>
      </c>
      <c r="V12" s="54">
        <v>3.2</v>
      </c>
      <c r="W12" s="54">
        <v>4.18</v>
      </c>
    </row>
    <row r="13" spans="1:23" x14ac:dyDescent="0.2">
      <c r="A13" s="54">
        <v>7.04</v>
      </c>
      <c r="B13" s="54">
        <v>3.4</v>
      </c>
      <c r="C13" s="54">
        <v>1.72</v>
      </c>
      <c r="D13" s="54">
        <v>0.96</v>
      </c>
      <c r="E13" s="54">
        <v>0.63</v>
      </c>
      <c r="F13" s="54">
        <v>0.46</v>
      </c>
      <c r="G13" s="54">
        <v>0.34</v>
      </c>
      <c r="H13" s="54">
        <v>0.25</v>
      </c>
      <c r="I13" s="54">
        <v>0.19</v>
      </c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</row>
    <row r="14" spans="1:23" x14ac:dyDescent="0.2">
      <c r="A14" s="54">
        <v>7.79</v>
      </c>
      <c r="B14" s="54">
        <v>3.47</v>
      </c>
      <c r="C14" s="54">
        <v>1.76</v>
      </c>
      <c r="D14" s="54">
        <v>1.05</v>
      </c>
      <c r="E14" s="54">
        <v>0.7</v>
      </c>
      <c r="F14" s="54">
        <v>0.5</v>
      </c>
      <c r="G14" s="54">
        <v>0.35</v>
      </c>
      <c r="H14" s="54">
        <v>0.25</v>
      </c>
      <c r="I14" s="54">
        <v>0.2</v>
      </c>
      <c r="J14" s="54"/>
      <c r="K14" s="54">
        <v>0.05</v>
      </c>
      <c r="L14" s="54">
        <v>0.06</v>
      </c>
      <c r="M14" s="54">
        <v>7.0000000000000007E-2</v>
      </c>
      <c r="N14" s="54">
        <v>0.08</v>
      </c>
      <c r="O14" s="54">
        <v>0.1</v>
      </c>
      <c r="P14" s="54">
        <v>0.17</v>
      </c>
      <c r="Q14" s="54">
        <v>0.27</v>
      </c>
      <c r="R14" s="54">
        <v>0.27</v>
      </c>
      <c r="S14" s="54">
        <v>0.13</v>
      </c>
      <c r="T14" s="54"/>
      <c r="U14" s="54"/>
      <c r="V14" s="54"/>
      <c r="W14" s="54"/>
    </row>
    <row r="15" spans="1:23" x14ac:dyDescent="0.2">
      <c r="A15" s="54">
        <v>3.62</v>
      </c>
      <c r="B15" s="54">
        <v>2.65</v>
      </c>
      <c r="C15" s="54">
        <v>1.69</v>
      </c>
      <c r="D15" s="54">
        <v>1.1299999999999999</v>
      </c>
      <c r="E15" s="54">
        <v>0.74</v>
      </c>
      <c r="F15" s="54">
        <v>0.5</v>
      </c>
      <c r="G15" s="54">
        <v>0.34</v>
      </c>
      <c r="H15" s="54">
        <v>0.24</v>
      </c>
      <c r="I15" s="54">
        <v>0.2</v>
      </c>
      <c r="J15" s="54"/>
      <c r="K15" s="54">
        <v>0.08</v>
      </c>
      <c r="L15" s="54">
        <v>0.08</v>
      </c>
      <c r="M15" s="54">
        <v>0.09</v>
      </c>
      <c r="N15" s="54">
        <v>0.09</v>
      </c>
      <c r="O15" s="54">
        <v>0.11</v>
      </c>
      <c r="P15" s="54">
        <v>0.21</v>
      </c>
      <c r="Q15" s="54">
        <v>0.52</v>
      </c>
      <c r="R15" s="54">
        <v>0.85</v>
      </c>
      <c r="S15" s="54">
        <v>0.76</v>
      </c>
      <c r="T15" s="54"/>
      <c r="U15" s="54"/>
      <c r="V15" s="54"/>
      <c r="W15" s="54"/>
    </row>
    <row r="16" spans="1:23" x14ac:dyDescent="0.2">
      <c r="A16" s="54">
        <v>0.75</v>
      </c>
      <c r="B16" s="54">
        <v>2.08</v>
      </c>
      <c r="C16" s="54">
        <v>1.74</v>
      </c>
      <c r="D16" s="54">
        <v>1.1100000000000001</v>
      </c>
      <c r="E16" s="54">
        <v>0.71</v>
      </c>
      <c r="F16" s="54">
        <v>0.49</v>
      </c>
      <c r="G16" s="54">
        <v>0.33</v>
      </c>
      <c r="H16" s="54">
        <v>0.24</v>
      </c>
      <c r="I16" s="54">
        <v>0.22</v>
      </c>
      <c r="J16" s="54"/>
      <c r="K16" s="54">
        <v>0.15</v>
      </c>
      <c r="L16" s="54">
        <v>0.1</v>
      </c>
      <c r="M16" s="54">
        <v>0.09</v>
      </c>
      <c r="N16" s="54">
        <v>0.09</v>
      </c>
      <c r="O16" s="54">
        <v>0.11</v>
      </c>
      <c r="P16" s="54">
        <v>0.28000000000000003</v>
      </c>
      <c r="Q16" s="54">
        <v>0.73</v>
      </c>
      <c r="R16" s="54">
        <v>1.6</v>
      </c>
      <c r="S16" s="54">
        <v>3.47</v>
      </c>
      <c r="T16" s="54"/>
      <c r="U16" s="54"/>
      <c r="V16" s="54"/>
      <c r="W16" s="54"/>
    </row>
    <row r="17" spans="1:23" x14ac:dyDescent="0.2">
      <c r="A17" s="54">
        <v>5.72</v>
      </c>
      <c r="B17" s="54">
        <v>3.14</v>
      </c>
      <c r="C17" s="54">
        <v>1.74</v>
      </c>
      <c r="D17" s="54">
        <v>1.03</v>
      </c>
      <c r="E17" s="54">
        <v>0.66</v>
      </c>
      <c r="F17" s="54">
        <v>0.45</v>
      </c>
      <c r="G17" s="54">
        <v>0.32</v>
      </c>
      <c r="H17" s="54">
        <v>0.24</v>
      </c>
      <c r="I17" s="54">
        <v>0.21</v>
      </c>
      <c r="J17" s="54"/>
      <c r="K17" s="54">
        <v>0.1</v>
      </c>
      <c r="L17" s="54">
        <v>0.09</v>
      </c>
      <c r="M17" s="54">
        <v>0.08</v>
      </c>
      <c r="N17" s="54">
        <v>0.09</v>
      </c>
      <c r="O17" s="54">
        <v>0.11</v>
      </c>
      <c r="P17" s="54">
        <v>0.28999999999999998</v>
      </c>
      <c r="Q17" s="54">
        <v>0.8</v>
      </c>
      <c r="R17" s="54">
        <v>1.9</v>
      </c>
      <c r="S17" s="54">
        <v>4.6399999999999997</v>
      </c>
      <c r="T17" s="54"/>
      <c r="U17" s="54"/>
      <c r="V17" s="54"/>
      <c r="W17" s="54"/>
    </row>
    <row r="18" spans="1:23" x14ac:dyDescent="0.2">
      <c r="A18" s="54">
        <v>8.1199999999999992</v>
      </c>
      <c r="B18" s="54">
        <v>3.43</v>
      </c>
      <c r="C18" s="54">
        <v>1.77</v>
      </c>
      <c r="D18" s="54">
        <v>1.01</v>
      </c>
      <c r="E18" s="54">
        <v>0.64</v>
      </c>
      <c r="F18" s="54">
        <v>0.43</v>
      </c>
      <c r="G18" s="54">
        <v>0.28999999999999998</v>
      </c>
      <c r="H18" s="54">
        <v>0.22</v>
      </c>
      <c r="I18" s="54">
        <v>0.19</v>
      </c>
      <c r="J18" s="54"/>
      <c r="K18" s="54">
        <v>0.05</v>
      </c>
      <c r="L18" s="54">
        <v>7.0000000000000007E-2</v>
      </c>
      <c r="M18" s="54">
        <v>7.0000000000000007E-2</v>
      </c>
      <c r="N18" s="54">
        <v>0.08</v>
      </c>
      <c r="O18" s="54">
        <v>0.11</v>
      </c>
      <c r="P18" s="54">
        <v>0.28000000000000003</v>
      </c>
      <c r="Q18" s="54">
        <v>0.74</v>
      </c>
      <c r="R18" s="54">
        <v>1.57</v>
      </c>
      <c r="S18" s="54">
        <v>3.19</v>
      </c>
      <c r="T18" s="54"/>
      <c r="U18" s="54"/>
      <c r="V18" s="54"/>
      <c r="W18" s="54"/>
    </row>
    <row r="19" spans="1:23" x14ac:dyDescent="0.2">
      <c r="A19" s="54">
        <v>5.49</v>
      </c>
      <c r="B19" s="54">
        <v>2.85</v>
      </c>
      <c r="C19" s="54">
        <v>1.55</v>
      </c>
      <c r="D19" s="54">
        <v>0.91</v>
      </c>
      <c r="E19" s="54">
        <v>0.6</v>
      </c>
      <c r="F19" s="54">
        <v>0.41</v>
      </c>
      <c r="G19" s="54">
        <v>0.28000000000000003</v>
      </c>
      <c r="H19" s="54">
        <v>0.21</v>
      </c>
      <c r="I19" s="54">
        <v>0.18</v>
      </c>
      <c r="J19" s="54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13</vt:i4>
      </vt:variant>
      <vt:variant>
        <vt:lpstr>Navngivne områder</vt:lpstr>
      </vt:variant>
      <vt:variant>
        <vt:i4>7</vt:i4>
      </vt:variant>
    </vt:vector>
  </HeadingPairs>
  <TitlesOfParts>
    <vt:vector size="20" baseType="lpstr">
      <vt:lpstr>Sammenligning</vt:lpstr>
      <vt:lpstr>A TH</vt:lpstr>
      <vt:lpstr>A TV</vt:lpstr>
      <vt:lpstr>B TH</vt:lpstr>
      <vt:lpstr>B TV</vt:lpstr>
      <vt:lpstr>Køkken TH</vt:lpstr>
      <vt:lpstr>Køkken TV</vt:lpstr>
      <vt:lpstr>A ST TH REF</vt:lpstr>
      <vt:lpstr>10</vt:lpstr>
      <vt:lpstr>30</vt:lpstr>
      <vt:lpstr>50</vt:lpstr>
      <vt:lpstr>70</vt:lpstr>
      <vt:lpstr>90</vt:lpstr>
      <vt:lpstr>'A ST TH REF'!Udskriftsområde</vt:lpstr>
      <vt:lpstr>'A TH'!Udskriftsområde</vt:lpstr>
      <vt:lpstr>'A TV'!Udskriftsområde</vt:lpstr>
      <vt:lpstr>'B TH'!Udskriftsområde</vt:lpstr>
      <vt:lpstr>'B TV'!Udskriftsområde</vt:lpstr>
      <vt:lpstr>'Køkken TH'!Udskriftsområde</vt:lpstr>
      <vt:lpstr>'Køkken TV'!Udskriftsområde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2016-06-10T17:12:17Z</dcterms:modified>
</cp:coreProperties>
</file>